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is.courtois\Desktop\EMI\AEM2\AEM2_2026-27\01_Electronique\"/>
    </mc:Choice>
  </mc:AlternateContent>
  <xr:revisionPtr revIDLastSave="0" documentId="13_ncr:1_{03B07933-B67A-4FEE-81FC-F7C9C77728A5}" xr6:coauthVersionLast="47" xr6:coauthVersionMax="47" xr10:uidLastSave="{00000000-0000-0000-0000-000000000000}"/>
  <bookViews>
    <workbookView xWindow="564" yWindow="804" windowWidth="21876" windowHeight="10512" xr2:uid="{B7637604-C295-4863-BC06-8C02EBF88A4A}"/>
  </bookViews>
  <sheets>
    <sheet name="Signal créneau = somme sinus" sheetId="1" r:id="rId1"/>
    <sheet name="Effet du filtre passe-b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E4" i="1"/>
  <c r="U6" i="2"/>
  <c r="U7" i="2"/>
  <c r="U8" i="2"/>
  <c r="U5" i="2"/>
  <c r="O6" i="2"/>
  <c r="O7" i="2"/>
  <c r="O8" i="2"/>
  <c r="O9" i="2"/>
  <c r="O5" i="2"/>
  <c r="I6" i="2"/>
  <c r="I7" i="2"/>
  <c r="I8" i="2"/>
  <c r="I9" i="2"/>
  <c r="I5" i="2"/>
  <c r="C6" i="2"/>
  <c r="C7" i="2"/>
  <c r="C8" i="2"/>
  <c r="C9" i="2"/>
  <c r="C5" i="2"/>
  <c r="V6" i="2"/>
  <c r="V7" i="2"/>
  <c r="V8" i="2"/>
  <c r="V5" i="2"/>
  <c r="T6" i="2"/>
  <c r="T7" i="2"/>
  <c r="T8" i="2"/>
  <c r="T5" i="2"/>
  <c r="N5" i="2"/>
  <c r="P6" i="2"/>
  <c r="P7" i="2"/>
  <c r="P8" i="2"/>
  <c r="P9" i="2"/>
  <c r="P5" i="2"/>
  <c r="N6" i="2"/>
  <c r="N7" i="2"/>
  <c r="N8" i="2"/>
  <c r="N9" i="2"/>
  <c r="J6" i="2"/>
  <c r="J7" i="2"/>
  <c r="J8" i="2"/>
  <c r="J9" i="2"/>
  <c r="J5" i="2"/>
  <c r="H6" i="2"/>
  <c r="H7" i="2"/>
  <c r="H8" i="2"/>
  <c r="H9" i="2"/>
  <c r="H5" i="2"/>
  <c r="C6" i="1"/>
  <c r="C7" i="1" s="1"/>
  <c r="D9" i="2"/>
  <c r="D8" i="2"/>
  <c r="D7" i="2"/>
  <c r="D6" i="2"/>
  <c r="D5" i="2"/>
  <c r="A20" i="1"/>
  <c r="A21" i="1" s="1"/>
  <c r="A22" i="1" s="1"/>
  <c r="A23" i="1" s="1"/>
  <c r="A24" i="1" s="1"/>
  <c r="B8" i="1"/>
  <c r="L19" i="1" l="1"/>
  <c r="B19" i="1"/>
  <c r="L20" i="1"/>
  <c r="L21" i="1"/>
  <c r="L23" i="1"/>
  <c r="L24" i="1"/>
  <c r="B20" i="1"/>
  <c r="B23" i="1"/>
  <c r="B24" i="1"/>
  <c r="B21" i="1"/>
  <c r="B22" i="1"/>
  <c r="L22" i="1"/>
  <c r="D6" i="1"/>
  <c r="C8" i="1"/>
  <c r="A25" i="1"/>
  <c r="D8" i="1" l="1"/>
  <c r="D7" i="1"/>
  <c r="C19" i="1"/>
  <c r="C24" i="1"/>
  <c r="C23" i="1"/>
  <c r="C22" i="1"/>
  <c r="C21" i="1"/>
  <c r="C20" i="1"/>
  <c r="M25" i="1"/>
  <c r="M24" i="1"/>
  <c r="M23" i="1"/>
  <c r="M22" i="1"/>
  <c r="M21" i="1"/>
  <c r="M20" i="1"/>
  <c r="M19" i="1"/>
  <c r="L25" i="1"/>
  <c r="C25" i="1"/>
  <c r="B25" i="1"/>
  <c r="E6" i="1"/>
  <c r="E7" i="1" s="1"/>
  <c r="A26" i="1"/>
  <c r="D27" i="1" l="1"/>
  <c r="D26" i="1"/>
  <c r="D25" i="1"/>
  <c r="D24" i="1"/>
  <c r="D23" i="1"/>
  <c r="D22" i="1"/>
  <c r="D21" i="1"/>
  <c r="D20" i="1"/>
  <c r="N27" i="1"/>
  <c r="N26" i="1"/>
  <c r="N25" i="1"/>
  <c r="N24" i="1"/>
  <c r="N23" i="1"/>
  <c r="N22" i="1"/>
  <c r="N21" i="1"/>
  <c r="N20" i="1"/>
  <c r="D19" i="1"/>
  <c r="N19" i="1"/>
  <c r="E27" i="1"/>
  <c r="E23" i="1"/>
  <c r="E19" i="1"/>
  <c r="O23" i="1"/>
  <c r="O24" i="1"/>
  <c r="O25" i="1"/>
  <c r="O26" i="1"/>
  <c r="O27" i="1"/>
  <c r="E21" i="1"/>
  <c r="O22" i="1"/>
  <c r="O21" i="1"/>
  <c r="O20" i="1"/>
  <c r="E24" i="1"/>
  <c r="E25" i="1"/>
  <c r="E26" i="1"/>
  <c r="E20" i="1"/>
  <c r="E22" i="1"/>
  <c r="M26" i="1"/>
  <c r="C26" i="1"/>
  <c r="L26" i="1"/>
  <c r="B26" i="1"/>
  <c r="H19" i="1"/>
  <c r="H24" i="1"/>
  <c r="H20" i="1"/>
  <c r="H25" i="1"/>
  <c r="H23" i="1"/>
  <c r="H22" i="1"/>
  <c r="H21" i="1"/>
  <c r="E8" i="1"/>
  <c r="F6" i="1"/>
  <c r="F7" i="1" s="1"/>
  <c r="A27" i="1"/>
  <c r="O19" i="1" l="1"/>
  <c r="C27" i="1"/>
  <c r="B27" i="1"/>
  <c r="L27" i="1"/>
  <c r="M27" i="1"/>
  <c r="H26" i="1"/>
  <c r="A28" i="1"/>
  <c r="I26" i="1"/>
  <c r="I25" i="1"/>
  <c r="I24" i="1"/>
  <c r="I23" i="1"/>
  <c r="I22" i="1"/>
  <c r="I21" i="1"/>
  <c r="I20" i="1"/>
  <c r="I19" i="1"/>
  <c r="G6" i="1"/>
  <c r="G7" i="1" s="1"/>
  <c r="F8" i="1"/>
  <c r="F28" i="1" l="1"/>
  <c r="N28" i="1"/>
  <c r="C28" i="1"/>
  <c r="L28" i="1"/>
  <c r="B28" i="1"/>
  <c r="M28" i="1"/>
  <c r="E28" i="1"/>
  <c r="O28" i="1"/>
  <c r="D28" i="1"/>
  <c r="F19" i="1"/>
  <c r="F27" i="1"/>
  <c r="F26" i="1"/>
  <c r="F25" i="1"/>
  <c r="F24" i="1"/>
  <c r="F23" i="1"/>
  <c r="P28" i="1"/>
  <c r="P27" i="1"/>
  <c r="P25" i="1"/>
  <c r="P24" i="1"/>
  <c r="P23" i="1"/>
  <c r="P22" i="1"/>
  <c r="P21" i="1"/>
  <c r="P20" i="1"/>
  <c r="F22" i="1"/>
  <c r="F21" i="1"/>
  <c r="F20" i="1"/>
  <c r="P19" i="1"/>
  <c r="P26" i="1"/>
  <c r="I27" i="1"/>
  <c r="H27" i="1"/>
  <c r="A29" i="1"/>
  <c r="G8" i="1"/>
  <c r="G29" i="1" l="1"/>
  <c r="P29" i="1"/>
  <c r="F29" i="1"/>
  <c r="C29" i="1"/>
  <c r="B29" i="1"/>
  <c r="L29" i="1"/>
  <c r="M29" i="1"/>
  <c r="D29" i="1"/>
  <c r="E29" i="1"/>
  <c r="N29" i="1"/>
  <c r="O29" i="1"/>
  <c r="Q28" i="1"/>
  <c r="R28" i="1" s="1"/>
  <c r="G19" i="1"/>
  <c r="J19" i="1" s="1"/>
  <c r="G20" i="1"/>
  <c r="J20" i="1" s="1"/>
  <c r="G23" i="1"/>
  <c r="J23" i="1" s="1"/>
  <c r="G27" i="1"/>
  <c r="J27" i="1" s="1"/>
  <c r="G24" i="1"/>
  <c r="J24" i="1" s="1"/>
  <c r="G28" i="1"/>
  <c r="J28" i="1" s="1"/>
  <c r="Q21" i="1"/>
  <c r="R21" i="1" s="1"/>
  <c r="Q20" i="1"/>
  <c r="R20" i="1" s="1"/>
  <c r="Q24" i="1"/>
  <c r="R24" i="1" s="1"/>
  <c r="Q25" i="1"/>
  <c r="R25" i="1" s="1"/>
  <c r="Q30" i="1"/>
  <c r="Q22" i="1"/>
  <c r="Q19" i="1"/>
  <c r="Q23" i="1"/>
  <c r="Q26" i="1"/>
  <c r="R26" i="1" s="1"/>
  <c r="Q29" i="1"/>
  <c r="G22" i="1"/>
  <c r="J22" i="1" s="1"/>
  <c r="G25" i="1"/>
  <c r="J25" i="1" s="1"/>
  <c r="G21" i="1"/>
  <c r="J21" i="1" s="1"/>
  <c r="G26" i="1"/>
  <c r="J26" i="1" s="1"/>
  <c r="Q27" i="1"/>
  <c r="R27" i="1" s="1"/>
  <c r="I28" i="1"/>
  <c r="H28" i="1"/>
  <c r="R23" i="1"/>
  <c r="R19" i="1"/>
  <c r="R22" i="1"/>
  <c r="A30" i="1"/>
  <c r="C30" i="1" l="1"/>
  <c r="L30" i="1"/>
  <c r="B30" i="1"/>
  <c r="M30" i="1"/>
  <c r="N30" i="1"/>
  <c r="E30" i="1"/>
  <c r="O30" i="1"/>
  <c r="D30" i="1"/>
  <c r="F30" i="1"/>
  <c r="G30" i="1"/>
  <c r="P30" i="1"/>
  <c r="I29" i="1"/>
  <c r="H29" i="1"/>
  <c r="R29" i="1"/>
  <c r="A31" i="1"/>
  <c r="J29" i="1"/>
  <c r="C31" i="1" l="1"/>
  <c r="B31" i="1"/>
  <c r="L31" i="1"/>
  <c r="M31" i="1"/>
  <c r="O31" i="1"/>
  <c r="E31" i="1"/>
  <c r="D31" i="1"/>
  <c r="N31" i="1"/>
  <c r="F31" i="1"/>
  <c r="G31" i="1"/>
  <c r="P31" i="1"/>
  <c r="Q31" i="1"/>
  <c r="I30" i="1"/>
  <c r="H30" i="1"/>
  <c r="R30" i="1"/>
  <c r="A32" i="1"/>
  <c r="J30" i="1"/>
  <c r="C32" i="1" l="1"/>
  <c r="L32" i="1"/>
  <c r="B32" i="1"/>
  <c r="M32" i="1"/>
  <c r="D32" i="1"/>
  <c r="O32" i="1"/>
  <c r="N32" i="1"/>
  <c r="E32" i="1"/>
  <c r="F32" i="1"/>
  <c r="P32" i="1"/>
  <c r="G32" i="1"/>
  <c r="Q32" i="1"/>
  <c r="I31" i="1"/>
  <c r="H31" i="1"/>
  <c r="R31" i="1"/>
  <c r="A33" i="1"/>
  <c r="J31" i="1"/>
  <c r="C33" i="1" l="1"/>
  <c r="B33" i="1"/>
  <c r="L33" i="1"/>
  <c r="M33" i="1"/>
  <c r="O33" i="1"/>
  <c r="E33" i="1"/>
  <c r="N33" i="1"/>
  <c r="D33" i="1"/>
  <c r="F33" i="1"/>
  <c r="G33" i="1"/>
  <c r="P33" i="1"/>
  <c r="Q33" i="1"/>
  <c r="I32" i="1"/>
  <c r="H32" i="1"/>
  <c r="R32" i="1"/>
  <c r="A34" i="1"/>
  <c r="J32" i="1"/>
  <c r="C34" i="1" l="1"/>
  <c r="L34" i="1"/>
  <c r="B34" i="1"/>
  <c r="M34" i="1"/>
  <c r="N34" i="1"/>
  <c r="E34" i="1"/>
  <c r="O34" i="1"/>
  <c r="D34" i="1"/>
  <c r="F34" i="1"/>
  <c r="G34" i="1"/>
  <c r="P34" i="1"/>
  <c r="Q34" i="1"/>
  <c r="I33" i="1"/>
  <c r="H33" i="1"/>
  <c r="R33" i="1"/>
  <c r="A35" i="1"/>
  <c r="J33" i="1"/>
  <c r="C35" i="1" l="1"/>
  <c r="B35" i="1"/>
  <c r="L35" i="1"/>
  <c r="M35" i="1"/>
  <c r="N35" i="1"/>
  <c r="O35" i="1"/>
  <c r="E35" i="1"/>
  <c r="D35" i="1"/>
  <c r="F35" i="1"/>
  <c r="G35" i="1"/>
  <c r="P35" i="1"/>
  <c r="Q35" i="1"/>
  <c r="I34" i="1"/>
  <c r="H34" i="1"/>
  <c r="R34" i="1"/>
  <c r="A36" i="1"/>
  <c r="J34" i="1"/>
  <c r="C36" i="1" l="1"/>
  <c r="L36" i="1"/>
  <c r="B36" i="1"/>
  <c r="M36" i="1"/>
  <c r="D36" i="1"/>
  <c r="N36" i="1"/>
  <c r="E36" i="1"/>
  <c r="O36" i="1"/>
  <c r="F36" i="1"/>
  <c r="G36" i="1"/>
  <c r="P36" i="1"/>
  <c r="Q36" i="1"/>
  <c r="I35" i="1"/>
  <c r="H35" i="1"/>
  <c r="R35" i="1"/>
  <c r="A37" i="1"/>
  <c r="J35" i="1"/>
  <c r="C37" i="1" l="1"/>
  <c r="B37" i="1"/>
  <c r="L37" i="1"/>
  <c r="M37" i="1"/>
  <c r="N37" i="1"/>
  <c r="O37" i="1"/>
  <c r="E37" i="1"/>
  <c r="D37" i="1"/>
  <c r="F37" i="1"/>
  <c r="G37" i="1"/>
  <c r="P37" i="1"/>
  <c r="Q37" i="1"/>
  <c r="I36" i="1"/>
  <c r="H36" i="1"/>
  <c r="R36" i="1"/>
  <c r="J36" i="1"/>
  <c r="A38" i="1"/>
  <c r="C38" i="1" l="1"/>
  <c r="B38" i="1"/>
  <c r="L38" i="1"/>
  <c r="M38" i="1"/>
  <c r="N38" i="1"/>
  <c r="E38" i="1"/>
  <c r="O38" i="1"/>
  <c r="D38" i="1"/>
  <c r="F38" i="1"/>
  <c r="G38" i="1"/>
  <c r="P38" i="1"/>
  <c r="Q38" i="1"/>
  <c r="I37" i="1"/>
  <c r="H37" i="1"/>
  <c r="R37" i="1"/>
  <c r="A39" i="1"/>
  <c r="J37" i="1"/>
  <c r="C39" i="1" l="1"/>
  <c r="L39" i="1"/>
  <c r="B39" i="1"/>
  <c r="M39" i="1"/>
  <c r="N39" i="1"/>
  <c r="D39" i="1"/>
  <c r="O39" i="1"/>
  <c r="E39" i="1"/>
  <c r="F39" i="1"/>
  <c r="G39" i="1"/>
  <c r="P39" i="1"/>
  <c r="Q39" i="1"/>
  <c r="I38" i="1"/>
  <c r="H38" i="1"/>
  <c r="R38" i="1"/>
  <c r="A40" i="1"/>
  <c r="J38" i="1"/>
  <c r="C40" i="1" l="1"/>
  <c r="B40" i="1"/>
  <c r="L40" i="1"/>
  <c r="M40" i="1"/>
  <c r="E40" i="1"/>
  <c r="N40" i="1"/>
  <c r="O40" i="1"/>
  <c r="D40" i="1"/>
  <c r="F40" i="1"/>
  <c r="G40" i="1"/>
  <c r="P40" i="1"/>
  <c r="Q40" i="1"/>
  <c r="I39" i="1"/>
  <c r="H39" i="1"/>
  <c r="R39" i="1"/>
  <c r="A41" i="1"/>
  <c r="J39" i="1"/>
  <c r="C41" i="1" l="1"/>
  <c r="B41" i="1"/>
  <c r="L41" i="1"/>
  <c r="M41" i="1"/>
  <c r="N41" i="1"/>
  <c r="O41" i="1"/>
  <c r="E41" i="1"/>
  <c r="D41" i="1"/>
  <c r="F41" i="1"/>
  <c r="G41" i="1"/>
  <c r="P41" i="1"/>
  <c r="Q41" i="1"/>
  <c r="I40" i="1"/>
  <c r="H40" i="1"/>
  <c r="R40" i="1"/>
  <c r="A42" i="1"/>
  <c r="J40" i="1"/>
  <c r="C42" i="1" l="1"/>
  <c r="B42" i="1"/>
  <c r="L42" i="1"/>
  <c r="M42" i="1"/>
  <c r="N42" i="1"/>
  <c r="D42" i="1"/>
  <c r="O42" i="1"/>
  <c r="E42" i="1"/>
  <c r="F42" i="1"/>
  <c r="G42" i="1"/>
  <c r="P42" i="1"/>
  <c r="Q42" i="1"/>
  <c r="I41" i="1"/>
  <c r="H41" i="1"/>
  <c r="R41" i="1"/>
  <c r="A43" i="1"/>
  <c r="J41" i="1"/>
  <c r="C43" i="1" l="1"/>
  <c r="B43" i="1"/>
  <c r="L43" i="1"/>
  <c r="M43" i="1"/>
  <c r="D43" i="1"/>
  <c r="N43" i="1"/>
  <c r="E43" i="1"/>
  <c r="O43" i="1"/>
  <c r="F43" i="1"/>
  <c r="G43" i="1"/>
  <c r="P43" i="1"/>
  <c r="Q43" i="1"/>
  <c r="I42" i="1"/>
  <c r="H42" i="1"/>
  <c r="R42" i="1"/>
  <c r="A44" i="1"/>
  <c r="J42" i="1"/>
  <c r="C44" i="1" l="1"/>
  <c r="B44" i="1"/>
  <c r="L44" i="1"/>
  <c r="M44" i="1"/>
  <c r="N44" i="1"/>
  <c r="E44" i="1"/>
  <c r="D44" i="1"/>
  <c r="O44" i="1"/>
  <c r="F44" i="1"/>
  <c r="G44" i="1"/>
  <c r="P44" i="1"/>
  <c r="Q44" i="1"/>
  <c r="I43" i="1"/>
  <c r="H43" i="1"/>
  <c r="R43" i="1"/>
  <c r="A45" i="1"/>
  <c r="J43" i="1"/>
  <c r="C45" i="1" l="1"/>
  <c r="L45" i="1"/>
  <c r="B45" i="1"/>
  <c r="M45" i="1"/>
  <c r="N45" i="1"/>
  <c r="D45" i="1"/>
  <c r="O45" i="1"/>
  <c r="E45" i="1"/>
  <c r="F45" i="1"/>
  <c r="G45" i="1"/>
  <c r="P45" i="1"/>
  <c r="Q45" i="1"/>
  <c r="I44" i="1"/>
  <c r="H44" i="1"/>
  <c r="R44" i="1"/>
  <c r="J44" i="1"/>
  <c r="A46" i="1"/>
  <c r="C46" i="1" l="1"/>
  <c r="L46" i="1"/>
  <c r="B46" i="1"/>
  <c r="M46" i="1"/>
  <c r="N46" i="1"/>
  <c r="O46" i="1"/>
  <c r="E46" i="1"/>
  <c r="D46" i="1"/>
  <c r="F46" i="1"/>
  <c r="G46" i="1"/>
  <c r="P46" i="1"/>
  <c r="Q46" i="1"/>
  <c r="I45" i="1"/>
  <c r="H45" i="1"/>
  <c r="R45" i="1"/>
  <c r="J45" i="1"/>
  <c r="A47" i="1"/>
  <c r="C47" i="1" l="1"/>
  <c r="B47" i="1"/>
  <c r="L47" i="1"/>
  <c r="M47" i="1"/>
  <c r="O47" i="1"/>
  <c r="E47" i="1"/>
  <c r="D47" i="1"/>
  <c r="N47" i="1"/>
  <c r="F47" i="1"/>
  <c r="G47" i="1"/>
  <c r="P47" i="1"/>
  <c r="Q47" i="1"/>
  <c r="I46" i="1"/>
  <c r="H46" i="1"/>
  <c r="R46" i="1"/>
  <c r="A48" i="1"/>
  <c r="J46" i="1"/>
  <c r="C48" i="1" l="1"/>
  <c r="B48" i="1"/>
  <c r="L48" i="1"/>
  <c r="M48" i="1"/>
  <c r="D48" i="1"/>
  <c r="N48" i="1"/>
  <c r="E48" i="1"/>
  <c r="O48" i="1"/>
  <c r="F48" i="1"/>
  <c r="G48" i="1"/>
  <c r="P48" i="1"/>
  <c r="Q48" i="1"/>
  <c r="I47" i="1"/>
  <c r="H47" i="1"/>
  <c r="R47" i="1"/>
  <c r="A49" i="1"/>
  <c r="J47" i="1"/>
  <c r="C49" i="1" l="1"/>
  <c r="L49" i="1"/>
  <c r="B49" i="1"/>
  <c r="M49" i="1"/>
  <c r="N49" i="1"/>
  <c r="E49" i="1"/>
  <c r="D49" i="1"/>
  <c r="O49" i="1"/>
  <c r="F49" i="1"/>
  <c r="G49" i="1"/>
  <c r="P49" i="1"/>
  <c r="Q49" i="1"/>
  <c r="I48" i="1"/>
  <c r="H48" i="1"/>
  <c r="R48" i="1"/>
  <c r="A50" i="1"/>
  <c r="J48" i="1"/>
  <c r="C50" i="1" l="1"/>
  <c r="B50" i="1"/>
  <c r="L50" i="1"/>
  <c r="M50" i="1"/>
  <c r="N50" i="1"/>
  <c r="E50" i="1"/>
  <c r="D50" i="1"/>
  <c r="O50" i="1"/>
  <c r="F50" i="1"/>
  <c r="G50" i="1"/>
  <c r="P50" i="1"/>
  <c r="Q50" i="1"/>
  <c r="I49" i="1"/>
  <c r="H49" i="1"/>
  <c r="R49" i="1"/>
  <c r="J49" i="1"/>
  <c r="A51" i="1"/>
  <c r="C51" i="1" l="1"/>
  <c r="L51" i="1"/>
  <c r="B51" i="1"/>
  <c r="M51" i="1"/>
  <c r="N51" i="1"/>
  <c r="E51" i="1"/>
  <c r="D51" i="1"/>
  <c r="O51" i="1"/>
  <c r="F51" i="1"/>
  <c r="G51" i="1"/>
  <c r="P51" i="1"/>
  <c r="Q51" i="1"/>
  <c r="I50" i="1"/>
  <c r="H50" i="1"/>
  <c r="R50" i="1"/>
  <c r="A52" i="1"/>
  <c r="J50" i="1"/>
  <c r="C52" i="1" l="1"/>
  <c r="L52" i="1"/>
  <c r="B52" i="1"/>
  <c r="M52" i="1"/>
  <c r="D52" i="1"/>
  <c r="E52" i="1"/>
  <c r="N52" i="1"/>
  <c r="O52" i="1"/>
  <c r="F52" i="1"/>
  <c r="G52" i="1"/>
  <c r="P52" i="1"/>
  <c r="Q52" i="1"/>
  <c r="I51" i="1"/>
  <c r="H51" i="1"/>
  <c r="R51" i="1"/>
  <c r="A53" i="1"/>
  <c r="J51" i="1"/>
  <c r="C53" i="1" l="1"/>
  <c r="B53" i="1"/>
  <c r="L53" i="1"/>
  <c r="M53" i="1"/>
  <c r="N53" i="1"/>
  <c r="E53" i="1"/>
  <c r="D53" i="1"/>
  <c r="O53" i="1"/>
  <c r="F53" i="1"/>
  <c r="G53" i="1"/>
  <c r="P53" i="1"/>
  <c r="Q53" i="1"/>
  <c r="I52" i="1"/>
  <c r="H52" i="1"/>
  <c r="R52" i="1"/>
  <c r="J52" i="1"/>
  <c r="A54" i="1"/>
  <c r="C54" i="1" l="1"/>
  <c r="L54" i="1"/>
  <c r="B54" i="1"/>
  <c r="M54" i="1"/>
  <c r="E54" i="1"/>
  <c r="D54" i="1"/>
  <c r="N54" i="1"/>
  <c r="O54" i="1"/>
  <c r="F54" i="1"/>
  <c r="G54" i="1"/>
  <c r="P54" i="1"/>
  <c r="Q54" i="1"/>
  <c r="I53" i="1"/>
  <c r="H53" i="1"/>
  <c r="R53" i="1"/>
  <c r="J53" i="1"/>
  <c r="A55" i="1"/>
  <c r="C55" i="1" l="1"/>
  <c r="B55" i="1"/>
  <c r="L55" i="1"/>
  <c r="M55" i="1"/>
  <c r="D55" i="1"/>
  <c r="N55" i="1"/>
  <c r="E55" i="1"/>
  <c r="O55" i="1"/>
  <c r="F55" i="1"/>
  <c r="G55" i="1"/>
  <c r="P55" i="1"/>
  <c r="Q55" i="1"/>
  <c r="I54" i="1"/>
  <c r="H54" i="1"/>
  <c r="R54" i="1"/>
  <c r="A56" i="1"/>
  <c r="J54" i="1"/>
  <c r="C56" i="1" l="1"/>
  <c r="B56" i="1"/>
  <c r="L56" i="1"/>
  <c r="M56" i="1"/>
  <c r="N56" i="1"/>
  <c r="E56" i="1"/>
  <c r="D56" i="1"/>
  <c r="O56" i="1"/>
  <c r="F56" i="1"/>
  <c r="G56" i="1"/>
  <c r="P56" i="1"/>
  <c r="Q56" i="1"/>
  <c r="I55" i="1"/>
  <c r="H55" i="1"/>
  <c r="R55" i="1"/>
  <c r="A57" i="1"/>
  <c r="J55" i="1"/>
  <c r="L57" i="1" l="1"/>
  <c r="C57" i="1"/>
  <c r="B57" i="1"/>
  <c r="M57" i="1"/>
  <c r="N57" i="1"/>
  <c r="E57" i="1"/>
  <c r="D57" i="1"/>
  <c r="O57" i="1"/>
  <c r="F57" i="1"/>
  <c r="G57" i="1"/>
  <c r="P57" i="1"/>
  <c r="Q57" i="1"/>
  <c r="I56" i="1"/>
  <c r="H56" i="1"/>
  <c r="R56" i="1"/>
  <c r="J56" i="1"/>
  <c r="A58" i="1"/>
  <c r="C58" i="1" l="1"/>
  <c r="L58" i="1"/>
  <c r="B58" i="1"/>
  <c r="M58" i="1"/>
  <c r="N58" i="1"/>
  <c r="E58" i="1"/>
  <c r="D58" i="1"/>
  <c r="O58" i="1"/>
  <c r="F58" i="1"/>
  <c r="G58" i="1"/>
  <c r="P58" i="1"/>
  <c r="Q58" i="1"/>
  <c r="I57" i="1"/>
  <c r="H57" i="1"/>
  <c r="R57" i="1"/>
  <c r="A59" i="1"/>
  <c r="J57" i="1"/>
  <c r="C59" i="1" l="1"/>
  <c r="B59" i="1"/>
  <c r="L59" i="1"/>
  <c r="M59" i="1"/>
  <c r="D59" i="1"/>
  <c r="N59" i="1"/>
  <c r="E59" i="1"/>
  <c r="O59" i="1"/>
  <c r="F59" i="1"/>
  <c r="G59" i="1"/>
  <c r="P59" i="1"/>
  <c r="Q59" i="1"/>
  <c r="I58" i="1"/>
  <c r="H58" i="1"/>
  <c r="R58" i="1"/>
  <c r="A60" i="1"/>
  <c r="J58" i="1"/>
  <c r="C60" i="1" l="1"/>
  <c r="L60" i="1"/>
  <c r="B60" i="1"/>
  <c r="M60" i="1"/>
  <c r="N60" i="1"/>
  <c r="E60" i="1"/>
  <c r="D60" i="1"/>
  <c r="O60" i="1"/>
  <c r="F60" i="1"/>
  <c r="G60" i="1"/>
  <c r="P60" i="1"/>
  <c r="Q60" i="1"/>
  <c r="I59" i="1"/>
  <c r="H59" i="1"/>
  <c r="R59" i="1"/>
  <c r="A61" i="1"/>
  <c r="J59" i="1"/>
  <c r="C61" i="1" l="1"/>
  <c r="B61" i="1"/>
  <c r="L61" i="1"/>
  <c r="M61" i="1"/>
  <c r="N61" i="1"/>
  <c r="E61" i="1"/>
  <c r="D61" i="1"/>
  <c r="O61" i="1"/>
  <c r="F61" i="1"/>
  <c r="G61" i="1"/>
  <c r="P61" i="1"/>
  <c r="Q61" i="1"/>
  <c r="I60" i="1"/>
  <c r="H60" i="1"/>
  <c r="R60" i="1"/>
  <c r="J60" i="1"/>
  <c r="A62" i="1"/>
  <c r="C62" i="1" l="1"/>
  <c r="L62" i="1"/>
  <c r="B62" i="1"/>
  <c r="M62" i="1"/>
  <c r="N62" i="1"/>
  <c r="E62" i="1"/>
  <c r="D62" i="1"/>
  <c r="O62" i="1"/>
  <c r="F62" i="1"/>
  <c r="G62" i="1"/>
  <c r="P62" i="1"/>
  <c r="Q62" i="1"/>
  <c r="I61" i="1"/>
  <c r="H61" i="1"/>
  <c r="R61" i="1"/>
  <c r="A63" i="1"/>
  <c r="J61" i="1"/>
  <c r="C63" i="1" l="1"/>
  <c r="L63" i="1"/>
  <c r="B63" i="1"/>
  <c r="M63" i="1"/>
  <c r="D63" i="1"/>
  <c r="N63" i="1"/>
  <c r="E63" i="1"/>
  <c r="O63" i="1"/>
  <c r="F63" i="1"/>
  <c r="G63" i="1"/>
  <c r="P63" i="1"/>
  <c r="Q63" i="1"/>
  <c r="I62" i="1"/>
  <c r="H62" i="1"/>
  <c r="R62" i="1"/>
  <c r="A64" i="1"/>
  <c r="J62" i="1"/>
  <c r="C64" i="1" l="1"/>
  <c r="L64" i="1"/>
  <c r="B64" i="1"/>
  <c r="M64" i="1"/>
  <c r="E64" i="1"/>
  <c r="D64" i="1"/>
  <c r="N64" i="1"/>
  <c r="O64" i="1"/>
  <c r="F64" i="1"/>
  <c r="G64" i="1"/>
  <c r="P64" i="1"/>
  <c r="Q64" i="1"/>
  <c r="I63" i="1"/>
  <c r="H63" i="1"/>
  <c r="R63" i="1"/>
  <c r="A65" i="1"/>
  <c r="J63" i="1"/>
  <c r="C65" i="1" l="1"/>
  <c r="B65" i="1"/>
  <c r="L65" i="1"/>
  <c r="M65" i="1"/>
  <c r="E65" i="1"/>
  <c r="D65" i="1"/>
  <c r="N65" i="1"/>
  <c r="O65" i="1"/>
  <c r="F65" i="1"/>
  <c r="G65" i="1"/>
  <c r="P65" i="1"/>
  <c r="Q65" i="1"/>
  <c r="I64" i="1"/>
  <c r="H64" i="1"/>
  <c r="R64" i="1"/>
  <c r="A66" i="1"/>
  <c r="J64" i="1"/>
  <c r="L66" i="1" l="1"/>
  <c r="C66" i="1"/>
  <c r="B66" i="1"/>
  <c r="M66" i="1"/>
  <c r="D66" i="1"/>
  <c r="N66" i="1"/>
  <c r="E66" i="1"/>
  <c r="O66" i="1"/>
  <c r="F66" i="1"/>
  <c r="G66" i="1"/>
  <c r="P66" i="1"/>
  <c r="Q66" i="1"/>
  <c r="I65" i="1"/>
  <c r="H65" i="1"/>
  <c r="R65" i="1"/>
  <c r="A67" i="1"/>
  <c r="J65" i="1"/>
  <c r="L67" i="1" l="1"/>
  <c r="C67" i="1"/>
  <c r="B67" i="1"/>
  <c r="M67" i="1"/>
  <c r="N67" i="1"/>
  <c r="E67" i="1"/>
  <c r="D67" i="1"/>
  <c r="O67" i="1"/>
  <c r="F67" i="1"/>
  <c r="G67" i="1"/>
  <c r="P67" i="1"/>
  <c r="Q67" i="1"/>
  <c r="I66" i="1"/>
  <c r="H66" i="1"/>
  <c r="R66" i="1"/>
  <c r="A68" i="1"/>
  <c r="J66" i="1"/>
  <c r="L68" i="1" l="1"/>
  <c r="C68" i="1"/>
  <c r="B68" i="1"/>
  <c r="M68" i="1"/>
  <c r="N68" i="1"/>
  <c r="E68" i="1"/>
  <c r="D68" i="1"/>
  <c r="O68" i="1"/>
  <c r="F68" i="1"/>
  <c r="G68" i="1"/>
  <c r="P68" i="1"/>
  <c r="Q68" i="1"/>
  <c r="I67" i="1"/>
  <c r="H67" i="1"/>
  <c r="R67" i="1"/>
  <c r="J67" i="1"/>
  <c r="A69" i="1"/>
  <c r="L69" i="1" l="1"/>
  <c r="C69" i="1"/>
  <c r="B69" i="1"/>
  <c r="M69" i="1"/>
  <c r="N69" i="1"/>
  <c r="E69" i="1"/>
  <c r="D69" i="1"/>
  <c r="F69" i="1"/>
  <c r="O69" i="1"/>
  <c r="G69" i="1"/>
  <c r="P69" i="1"/>
  <c r="Q69" i="1"/>
  <c r="I68" i="1"/>
  <c r="H68" i="1"/>
  <c r="R68" i="1"/>
  <c r="A70" i="1"/>
  <c r="J68" i="1"/>
  <c r="L70" i="1" l="1"/>
  <c r="C70" i="1"/>
  <c r="B70" i="1"/>
  <c r="M70" i="1"/>
  <c r="D70" i="1"/>
  <c r="N70" i="1"/>
  <c r="E70" i="1"/>
  <c r="F70" i="1"/>
  <c r="O70" i="1"/>
  <c r="G70" i="1"/>
  <c r="P70" i="1"/>
  <c r="Q70" i="1"/>
  <c r="I69" i="1"/>
  <c r="H69" i="1"/>
  <c r="R69" i="1"/>
  <c r="A71" i="1"/>
  <c r="J69" i="1"/>
  <c r="L71" i="1" l="1"/>
  <c r="C71" i="1"/>
  <c r="B71" i="1"/>
  <c r="M71" i="1"/>
  <c r="N71" i="1"/>
  <c r="E71" i="1"/>
  <c r="D71" i="1"/>
  <c r="F71" i="1"/>
  <c r="O71" i="1"/>
  <c r="G71" i="1"/>
  <c r="P71" i="1"/>
  <c r="Q71" i="1"/>
  <c r="I70" i="1"/>
  <c r="H70" i="1"/>
  <c r="R70" i="1"/>
  <c r="A72" i="1"/>
  <c r="J70" i="1"/>
  <c r="L72" i="1" l="1"/>
  <c r="C72" i="1"/>
  <c r="B72" i="1"/>
  <c r="M72" i="1"/>
  <c r="N72" i="1"/>
  <c r="E72" i="1"/>
  <c r="D72" i="1"/>
  <c r="F72" i="1"/>
  <c r="O72" i="1"/>
  <c r="G72" i="1"/>
  <c r="P72" i="1"/>
  <c r="Q72" i="1"/>
  <c r="I71" i="1"/>
  <c r="H71" i="1"/>
  <c r="R71" i="1"/>
  <c r="A73" i="1"/>
  <c r="J71" i="1"/>
  <c r="L73" i="1" l="1"/>
  <c r="B73" i="1"/>
  <c r="C73" i="1"/>
  <c r="M73" i="1"/>
  <c r="D73" i="1"/>
  <c r="N73" i="1"/>
  <c r="E73" i="1"/>
  <c r="F73" i="1"/>
  <c r="O73" i="1"/>
  <c r="G73" i="1"/>
  <c r="P73" i="1"/>
  <c r="Q73" i="1"/>
  <c r="I72" i="1"/>
  <c r="H72" i="1"/>
  <c r="R72" i="1"/>
  <c r="A74" i="1"/>
  <c r="J72" i="1"/>
  <c r="L74" i="1" l="1"/>
  <c r="C74" i="1"/>
  <c r="B74" i="1"/>
  <c r="M74" i="1"/>
  <c r="N74" i="1"/>
  <c r="E74" i="1"/>
  <c r="D74" i="1"/>
  <c r="F74" i="1"/>
  <c r="O74" i="1"/>
  <c r="G74" i="1"/>
  <c r="P74" i="1"/>
  <c r="Q74" i="1"/>
  <c r="I73" i="1"/>
  <c r="H73" i="1"/>
  <c r="R73" i="1"/>
  <c r="A75" i="1"/>
  <c r="J73" i="1"/>
  <c r="L75" i="1" l="1"/>
  <c r="C75" i="1"/>
  <c r="B75" i="1"/>
  <c r="M75" i="1"/>
  <c r="N75" i="1"/>
  <c r="E75" i="1"/>
  <c r="D75" i="1"/>
  <c r="F75" i="1"/>
  <c r="O75" i="1"/>
  <c r="G75" i="1"/>
  <c r="P75" i="1"/>
  <c r="Q75" i="1"/>
  <c r="I74" i="1"/>
  <c r="H74" i="1"/>
  <c r="R74" i="1"/>
  <c r="A76" i="1"/>
  <c r="J74" i="1"/>
  <c r="L76" i="1" l="1"/>
  <c r="C76" i="1"/>
  <c r="B76" i="1"/>
  <c r="M76" i="1"/>
  <c r="N76" i="1"/>
  <c r="E76" i="1"/>
  <c r="D76" i="1"/>
  <c r="F76" i="1"/>
  <c r="O76" i="1"/>
  <c r="G76" i="1"/>
  <c r="P76" i="1"/>
  <c r="Q76" i="1"/>
  <c r="I75" i="1"/>
  <c r="H75" i="1"/>
  <c r="R75" i="1"/>
  <c r="A77" i="1"/>
  <c r="J75" i="1"/>
  <c r="L77" i="1" l="1"/>
  <c r="C77" i="1"/>
  <c r="B77" i="1"/>
  <c r="M77" i="1"/>
  <c r="D77" i="1"/>
  <c r="N77" i="1"/>
  <c r="E77" i="1"/>
  <c r="F77" i="1"/>
  <c r="O77" i="1"/>
  <c r="G77" i="1"/>
  <c r="P77" i="1"/>
  <c r="Q77" i="1"/>
  <c r="I76" i="1"/>
  <c r="H76" i="1"/>
  <c r="R76" i="1"/>
  <c r="J76" i="1"/>
  <c r="A78" i="1"/>
  <c r="L78" i="1" l="1"/>
  <c r="C78" i="1"/>
  <c r="B78" i="1"/>
  <c r="M78" i="1"/>
  <c r="N78" i="1"/>
  <c r="E78" i="1"/>
  <c r="D78" i="1"/>
  <c r="F78" i="1"/>
  <c r="O78" i="1"/>
  <c r="G78" i="1"/>
  <c r="P78" i="1"/>
  <c r="Q78" i="1"/>
  <c r="I77" i="1"/>
  <c r="H77" i="1"/>
  <c r="R77" i="1"/>
  <c r="A79" i="1"/>
  <c r="J77" i="1"/>
  <c r="L79" i="1" l="1"/>
  <c r="C79" i="1"/>
  <c r="B79" i="1"/>
  <c r="M79" i="1"/>
  <c r="N79" i="1"/>
  <c r="E79" i="1"/>
  <c r="D79" i="1"/>
  <c r="F79" i="1"/>
  <c r="O79" i="1"/>
  <c r="G79" i="1"/>
  <c r="P79" i="1"/>
  <c r="Q79" i="1"/>
  <c r="I78" i="1"/>
  <c r="H78" i="1"/>
  <c r="R78" i="1"/>
  <c r="A80" i="1"/>
  <c r="J78" i="1"/>
  <c r="L80" i="1" l="1"/>
  <c r="B80" i="1"/>
  <c r="C80" i="1"/>
  <c r="M80" i="1"/>
  <c r="N80" i="1"/>
  <c r="E80" i="1"/>
  <c r="D80" i="1"/>
  <c r="F80" i="1"/>
  <c r="O80" i="1"/>
  <c r="G80" i="1"/>
  <c r="P80" i="1"/>
  <c r="Q80" i="1"/>
  <c r="I79" i="1"/>
  <c r="H79" i="1"/>
  <c r="R79" i="1"/>
  <c r="A81" i="1"/>
  <c r="J79" i="1"/>
  <c r="L81" i="1" l="1"/>
  <c r="C81" i="1"/>
  <c r="B81" i="1"/>
  <c r="M81" i="1"/>
  <c r="D81" i="1"/>
  <c r="N81" i="1"/>
  <c r="E81" i="1"/>
  <c r="F81" i="1"/>
  <c r="O81" i="1"/>
  <c r="G81" i="1"/>
  <c r="P81" i="1"/>
  <c r="Q81" i="1"/>
  <c r="I80" i="1"/>
  <c r="H80" i="1"/>
  <c r="R80" i="1"/>
  <c r="J80" i="1"/>
  <c r="A82" i="1"/>
  <c r="L82" i="1" l="1"/>
  <c r="C82" i="1"/>
  <c r="B82" i="1"/>
  <c r="M82" i="1"/>
  <c r="N82" i="1"/>
  <c r="E82" i="1"/>
  <c r="D82" i="1"/>
  <c r="F82" i="1"/>
  <c r="O82" i="1"/>
  <c r="G82" i="1"/>
  <c r="P82" i="1"/>
  <c r="Q82" i="1"/>
  <c r="I81" i="1"/>
  <c r="H81" i="1"/>
  <c r="R81" i="1"/>
  <c r="A83" i="1"/>
  <c r="J81" i="1"/>
  <c r="L83" i="1" l="1"/>
  <c r="C83" i="1"/>
  <c r="B83" i="1"/>
  <c r="M83" i="1"/>
  <c r="N83" i="1"/>
  <c r="E83" i="1"/>
  <c r="D83" i="1"/>
  <c r="F83" i="1"/>
  <c r="O83" i="1"/>
  <c r="P83" i="1"/>
  <c r="G83" i="1"/>
  <c r="Q83" i="1"/>
  <c r="I82" i="1"/>
  <c r="H82" i="1"/>
  <c r="R82" i="1"/>
  <c r="A84" i="1"/>
  <c r="J82" i="1"/>
  <c r="L84" i="1" l="1"/>
  <c r="C84" i="1"/>
  <c r="B84" i="1"/>
  <c r="M84" i="1"/>
  <c r="N84" i="1"/>
  <c r="E84" i="1"/>
  <c r="D84" i="1"/>
  <c r="F84" i="1"/>
  <c r="O84" i="1"/>
  <c r="G84" i="1"/>
  <c r="P84" i="1"/>
  <c r="Q84" i="1"/>
  <c r="I83" i="1"/>
  <c r="H83" i="1"/>
  <c r="R83" i="1"/>
  <c r="J83" i="1"/>
  <c r="A85" i="1"/>
  <c r="L85" i="1" l="1"/>
  <c r="C85" i="1"/>
  <c r="B85" i="1"/>
  <c r="M85" i="1"/>
  <c r="N85" i="1"/>
  <c r="E85" i="1"/>
  <c r="D85" i="1"/>
  <c r="F85" i="1"/>
  <c r="O85" i="1"/>
  <c r="G85" i="1"/>
  <c r="P85" i="1"/>
  <c r="Q85" i="1"/>
  <c r="I84" i="1"/>
  <c r="H84" i="1"/>
  <c r="R84" i="1"/>
  <c r="J84" i="1"/>
  <c r="A86" i="1"/>
  <c r="L86" i="1" l="1"/>
  <c r="B86" i="1"/>
  <c r="C86" i="1"/>
  <c r="M86" i="1"/>
  <c r="D86" i="1"/>
  <c r="E86" i="1"/>
  <c r="N86" i="1"/>
  <c r="F86" i="1"/>
  <c r="O86" i="1"/>
  <c r="G86" i="1"/>
  <c r="P86" i="1"/>
  <c r="Q86" i="1"/>
  <c r="I85" i="1"/>
  <c r="H85" i="1"/>
  <c r="R85" i="1"/>
  <c r="J85" i="1"/>
  <c r="A87" i="1"/>
  <c r="L87" i="1" l="1"/>
  <c r="C87" i="1"/>
  <c r="B87" i="1"/>
  <c r="M87" i="1"/>
  <c r="D87" i="1"/>
  <c r="N87" i="1"/>
  <c r="E87" i="1"/>
  <c r="F87" i="1"/>
  <c r="O87" i="1"/>
  <c r="G87" i="1"/>
  <c r="P87" i="1"/>
  <c r="Q87" i="1"/>
  <c r="I86" i="1"/>
  <c r="H86" i="1"/>
  <c r="R86" i="1"/>
  <c r="A88" i="1"/>
  <c r="J86" i="1"/>
  <c r="L88" i="1" l="1"/>
  <c r="C88" i="1"/>
  <c r="B88" i="1"/>
  <c r="M88" i="1"/>
  <c r="E88" i="1"/>
  <c r="D88" i="1"/>
  <c r="N88" i="1"/>
  <c r="F88" i="1"/>
  <c r="O88" i="1"/>
  <c r="G88" i="1"/>
  <c r="P88" i="1"/>
  <c r="Q88" i="1"/>
  <c r="I87" i="1"/>
  <c r="H87" i="1"/>
  <c r="R87" i="1"/>
  <c r="J87" i="1"/>
  <c r="A89" i="1"/>
  <c r="L89" i="1" l="1"/>
  <c r="B89" i="1"/>
  <c r="C89" i="1"/>
  <c r="M89" i="1"/>
  <c r="N89" i="1"/>
  <c r="D89" i="1"/>
  <c r="E89" i="1"/>
  <c r="F89" i="1"/>
  <c r="O89" i="1"/>
  <c r="G89" i="1"/>
  <c r="P89" i="1"/>
  <c r="Q89" i="1"/>
  <c r="I88" i="1"/>
  <c r="H88" i="1"/>
  <c r="R88" i="1"/>
  <c r="J88" i="1"/>
  <c r="A90" i="1"/>
  <c r="L90" i="1" l="1"/>
  <c r="C90" i="1"/>
  <c r="B90" i="1"/>
  <c r="M90" i="1"/>
  <c r="D90" i="1"/>
  <c r="N90" i="1"/>
  <c r="E90" i="1"/>
  <c r="F90" i="1"/>
  <c r="O90" i="1"/>
  <c r="G90" i="1"/>
  <c r="P90" i="1"/>
  <c r="Q90" i="1"/>
  <c r="I89" i="1"/>
  <c r="H89" i="1"/>
  <c r="R89" i="1"/>
  <c r="A91" i="1"/>
  <c r="J89" i="1"/>
  <c r="L91" i="1" l="1"/>
  <c r="C91" i="1"/>
  <c r="B91" i="1"/>
  <c r="M91" i="1"/>
  <c r="N91" i="1"/>
  <c r="E91" i="1"/>
  <c r="D91" i="1"/>
  <c r="F91" i="1"/>
  <c r="O91" i="1"/>
  <c r="P91" i="1"/>
  <c r="G91" i="1"/>
  <c r="Q91" i="1"/>
  <c r="I90" i="1"/>
  <c r="H90" i="1"/>
  <c r="R90" i="1"/>
  <c r="A92" i="1"/>
  <c r="J90" i="1"/>
  <c r="L92" i="1" l="1"/>
  <c r="C92" i="1"/>
  <c r="B92" i="1"/>
  <c r="M92" i="1"/>
  <c r="D92" i="1"/>
  <c r="N92" i="1"/>
  <c r="E92" i="1"/>
  <c r="O92" i="1"/>
  <c r="F92" i="1"/>
  <c r="G92" i="1"/>
  <c r="P92" i="1"/>
  <c r="Q92" i="1"/>
  <c r="I91" i="1"/>
  <c r="H91" i="1"/>
  <c r="R91" i="1"/>
  <c r="A93" i="1"/>
  <c r="J91" i="1"/>
  <c r="L93" i="1" l="1"/>
  <c r="C93" i="1"/>
  <c r="B93" i="1"/>
  <c r="M93" i="1"/>
  <c r="N93" i="1"/>
  <c r="D93" i="1"/>
  <c r="E93" i="1"/>
  <c r="F93" i="1"/>
  <c r="O93" i="1"/>
  <c r="G93" i="1"/>
  <c r="P93" i="1"/>
  <c r="Q93" i="1"/>
  <c r="I92" i="1"/>
  <c r="H92" i="1"/>
  <c r="R92" i="1"/>
  <c r="J92" i="1"/>
  <c r="A94" i="1"/>
  <c r="L94" i="1" l="1"/>
  <c r="C94" i="1"/>
  <c r="B94" i="1"/>
  <c r="M94" i="1"/>
  <c r="D94" i="1"/>
  <c r="N94" i="1"/>
  <c r="E94" i="1"/>
  <c r="O94" i="1"/>
  <c r="F94" i="1"/>
  <c r="G94" i="1"/>
  <c r="P94" i="1"/>
  <c r="Q94" i="1"/>
  <c r="H93" i="1"/>
  <c r="I93" i="1"/>
  <c r="R93" i="1"/>
  <c r="A95" i="1"/>
  <c r="J93" i="1"/>
  <c r="L95" i="1" l="1"/>
  <c r="C95" i="1"/>
  <c r="B95" i="1"/>
  <c r="M95" i="1"/>
  <c r="D95" i="1"/>
  <c r="E95" i="1"/>
  <c r="N95" i="1"/>
  <c r="F95" i="1"/>
  <c r="O95" i="1"/>
  <c r="G95" i="1"/>
  <c r="P95" i="1"/>
  <c r="Q95" i="1"/>
  <c r="I94" i="1"/>
  <c r="H94" i="1"/>
  <c r="R94" i="1"/>
  <c r="A96" i="1"/>
  <c r="J94" i="1"/>
  <c r="L96" i="1" l="1"/>
  <c r="C96" i="1"/>
  <c r="B96" i="1"/>
  <c r="M96" i="1"/>
  <c r="D96" i="1"/>
  <c r="E96" i="1"/>
  <c r="N96" i="1"/>
  <c r="F96" i="1"/>
  <c r="O96" i="1"/>
  <c r="G96" i="1"/>
  <c r="P96" i="1"/>
  <c r="Q96" i="1"/>
  <c r="H95" i="1"/>
  <c r="I95" i="1"/>
  <c r="R95" i="1"/>
  <c r="A97" i="1"/>
  <c r="J95" i="1"/>
  <c r="L97" i="1" l="1"/>
  <c r="C97" i="1"/>
  <c r="B97" i="1"/>
  <c r="M97" i="1"/>
  <c r="N97" i="1"/>
  <c r="D97" i="1"/>
  <c r="E97" i="1"/>
  <c r="F97" i="1"/>
  <c r="O97" i="1"/>
  <c r="G97" i="1"/>
  <c r="P97" i="1"/>
  <c r="Q97" i="1"/>
  <c r="I96" i="1"/>
  <c r="H96" i="1"/>
  <c r="R96" i="1"/>
  <c r="A98" i="1"/>
  <c r="J96" i="1"/>
  <c r="L98" i="1" l="1"/>
  <c r="C98" i="1"/>
  <c r="B98" i="1"/>
  <c r="M98" i="1"/>
  <c r="D98" i="1"/>
  <c r="E98" i="1"/>
  <c r="N98" i="1"/>
  <c r="F98" i="1"/>
  <c r="O98" i="1"/>
  <c r="G98" i="1"/>
  <c r="P98" i="1"/>
  <c r="Q98" i="1"/>
  <c r="I97" i="1"/>
  <c r="H97" i="1"/>
  <c r="R97" i="1"/>
  <c r="A99" i="1"/>
  <c r="J97" i="1"/>
  <c r="L99" i="1" l="1"/>
  <c r="C99" i="1"/>
  <c r="B99" i="1"/>
  <c r="M99" i="1"/>
  <c r="D99" i="1"/>
  <c r="N99" i="1"/>
  <c r="E99" i="1"/>
  <c r="F99" i="1"/>
  <c r="O99" i="1"/>
  <c r="G99" i="1"/>
  <c r="P99" i="1"/>
  <c r="Q99" i="1"/>
  <c r="I98" i="1"/>
  <c r="H98" i="1"/>
  <c r="R98" i="1"/>
  <c r="A100" i="1"/>
  <c r="J98" i="1"/>
  <c r="L100" i="1" l="1"/>
  <c r="C100" i="1"/>
  <c r="B100" i="1"/>
  <c r="M100" i="1"/>
  <c r="D100" i="1"/>
  <c r="E100" i="1"/>
  <c r="N100" i="1"/>
  <c r="F100" i="1"/>
  <c r="O100" i="1"/>
  <c r="G100" i="1"/>
  <c r="P100" i="1"/>
  <c r="Q100" i="1"/>
  <c r="H99" i="1"/>
  <c r="I99" i="1"/>
  <c r="R99" i="1"/>
  <c r="A101" i="1"/>
  <c r="J99" i="1"/>
  <c r="L101" i="1" l="1"/>
  <c r="C101" i="1"/>
  <c r="B101" i="1"/>
  <c r="M101" i="1"/>
  <c r="D101" i="1"/>
  <c r="O101" i="1"/>
  <c r="E101" i="1"/>
  <c r="N101" i="1"/>
  <c r="F101" i="1"/>
  <c r="G101" i="1"/>
  <c r="P101" i="1"/>
  <c r="Q101" i="1"/>
  <c r="I100" i="1"/>
  <c r="H100" i="1"/>
  <c r="R100" i="1"/>
  <c r="A102" i="1"/>
  <c r="J100" i="1"/>
  <c r="L102" i="1" l="1"/>
  <c r="B102" i="1"/>
  <c r="C102" i="1"/>
  <c r="M102" i="1"/>
  <c r="O102" i="1"/>
  <c r="D102" i="1"/>
  <c r="E102" i="1"/>
  <c r="N102" i="1"/>
  <c r="F102" i="1"/>
  <c r="G102" i="1"/>
  <c r="P102" i="1"/>
  <c r="Q102" i="1"/>
  <c r="H101" i="1"/>
  <c r="I101" i="1"/>
  <c r="R101" i="1"/>
  <c r="J101" i="1"/>
  <c r="A103" i="1"/>
  <c r="L103" i="1" l="1"/>
  <c r="C103" i="1"/>
  <c r="B103" i="1"/>
  <c r="M103" i="1"/>
  <c r="N103" i="1"/>
  <c r="D103" i="1"/>
  <c r="E103" i="1"/>
  <c r="O103" i="1"/>
  <c r="F103" i="1"/>
  <c r="G103" i="1"/>
  <c r="P103" i="1"/>
  <c r="Q103" i="1"/>
  <c r="I102" i="1"/>
  <c r="H102" i="1"/>
  <c r="R102" i="1"/>
  <c r="A104" i="1"/>
  <c r="J102" i="1"/>
  <c r="L104" i="1" l="1"/>
  <c r="C104" i="1"/>
  <c r="B104" i="1"/>
  <c r="M104" i="1"/>
  <c r="D104" i="1"/>
  <c r="N104" i="1"/>
  <c r="E104" i="1"/>
  <c r="O104" i="1"/>
  <c r="F104" i="1"/>
  <c r="G104" i="1"/>
  <c r="P104" i="1"/>
  <c r="Q104" i="1"/>
  <c r="I103" i="1"/>
  <c r="H103" i="1"/>
  <c r="R103" i="1"/>
  <c r="A105" i="1"/>
  <c r="J103" i="1"/>
  <c r="L105" i="1" l="1"/>
  <c r="C105" i="1"/>
  <c r="B105" i="1"/>
  <c r="M105" i="1"/>
  <c r="D105" i="1"/>
  <c r="O105" i="1"/>
  <c r="E105" i="1"/>
  <c r="N105" i="1"/>
  <c r="F105" i="1"/>
  <c r="G105" i="1"/>
  <c r="P105" i="1"/>
  <c r="Q105" i="1"/>
  <c r="I104" i="1"/>
  <c r="H104" i="1"/>
  <c r="R104" i="1"/>
  <c r="A106" i="1"/>
  <c r="J104" i="1"/>
  <c r="L106" i="1" l="1"/>
  <c r="C106" i="1"/>
  <c r="B106" i="1"/>
  <c r="M106" i="1"/>
  <c r="D106" i="1"/>
  <c r="O106" i="1"/>
  <c r="E106" i="1"/>
  <c r="N106" i="1"/>
  <c r="F106" i="1"/>
  <c r="G106" i="1"/>
  <c r="P106" i="1"/>
  <c r="Q106" i="1"/>
  <c r="H105" i="1"/>
  <c r="I105" i="1"/>
  <c r="R105" i="1"/>
  <c r="A107" i="1"/>
  <c r="J105" i="1"/>
  <c r="L107" i="1" l="1"/>
  <c r="C107" i="1"/>
  <c r="B107" i="1"/>
  <c r="M107" i="1"/>
  <c r="N107" i="1"/>
  <c r="D107" i="1"/>
  <c r="O107" i="1"/>
  <c r="E107" i="1"/>
  <c r="F107" i="1"/>
  <c r="G107" i="1"/>
  <c r="P107" i="1"/>
  <c r="Q107" i="1"/>
  <c r="I106" i="1"/>
  <c r="H106" i="1"/>
  <c r="R106" i="1"/>
  <c r="A108" i="1"/>
  <c r="J106" i="1"/>
  <c r="L108" i="1" l="1"/>
  <c r="C108" i="1"/>
  <c r="B108" i="1"/>
  <c r="M108" i="1"/>
  <c r="D108" i="1"/>
  <c r="E108" i="1"/>
  <c r="N108" i="1"/>
  <c r="O108" i="1"/>
  <c r="F108" i="1"/>
  <c r="G108" i="1"/>
  <c r="P108" i="1"/>
  <c r="Q108" i="1"/>
  <c r="I107" i="1"/>
  <c r="H107" i="1"/>
  <c r="R107" i="1"/>
  <c r="J107" i="1"/>
  <c r="A109" i="1"/>
  <c r="L109" i="1" l="1"/>
  <c r="C109" i="1"/>
  <c r="B109" i="1"/>
  <c r="M109" i="1"/>
  <c r="D109" i="1"/>
  <c r="N109" i="1"/>
  <c r="E109" i="1"/>
  <c r="O109" i="1"/>
  <c r="F109" i="1"/>
  <c r="G109" i="1"/>
  <c r="P109" i="1"/>
  <c r="Q109" i="1"/>
  <c r="I108" i="1"/>
  <c r="H108" i="1"/>
  <c r="R108" i="1"/>
  <c r="A110" i="1"/>
  <c r="J108" i="1"/>
  <c r="L110" i="1" l="1"/>
  <c r="B110" i="1"/>
  <c r="C110" i="1"/>
  <c r="M110" i="1"/>
  <c r="O110" i="1"/>
  <c r="N110" i="1"/>
  <c r="E110" i="1"/>
  <c r="D110" i="1"/>
  <c r="F110" i="1"/>
  <c r="G110" i="1"/>
  <c r="P110" i="1"/>
  <c r="Q110" i="1"/>
  <c r="H109" i="1"/>
  <c r="I109" i="1"/>
  <c r="R109" i="1"/>
  <c r="A111" i="1"/>
  <c r="J109" i="1"/>
  <c r="L111" i="1" l="1"/>
  <c r="C111" i="1"/>
  <c r="B111" i="1"/>
  <c r="M111" i="1"/>
  <c r="D111" i="1"/>
  <c r="N111" i="1"/>
  <c r="O111" i="1"/>
  <c r="E111" i="1"/>
  <c r="F111" i="1"/>
  <c r="G111" i="1"/>
  <c r="P111" i="1"/>
  <c r="Q111" i="1"/>
  <c r="I110" i="1"/>
  <c r="H110" i="1"/>
  <c r="R110" i="1"/>
  <c r="J110" i="1"/>
  <c r="A112" i="1"/>
  <c r="L112" i="1" l="1"/>
  <c r="C112" i="1"/>
  <c r="B112" i="1"/>
  <c r="M112" i="1"/>
  <c r="N112" i="1"/>
  <c r="E112" i="1"/>
  <c r="D112" i="1"/>
  <c r="O112" i="1"/>
  <c r="F112" i="1"/>
  <c r="G112" i="1"/>
  <c r="P112" i="1"/>
  <c r="Q112" i="1"/>
  <c r="I111" i="1"/>
  <c r="H111" i="1"/>
  <c r="R111" i="1"/>
  <c r="A113" i="1"/>
  <c r="J111" i="1"/>
  <c r="L113" i="1" l="1"/>
  <c r="C113" i="1"/>
  <c r="B113" i="1"/>
  <c r="M113" i="1"/>
  <c r="N113" i="1"/>
  <c r="O113" i="1"/>
  <c r="E113" i="1"/>
  <c r="D113" i="1"/>
  <c r="F113" i="1"/>
  <c r="G113" i="1"/>
  <c r="P113" i="1"/>
  <c r="Q113" i="1"/>
  <c r="H112" i="1"/>
  <c r="I112" i="1"/>
  <c r="R112" i="1"/>
  <c r="A114" i="1"/>
  <c r="J112" i="1"/>
  <c r="L114" i="1" l="1"/>
  <c r="C114" i="1"/>
  <c r="B114" i="1"/>
  <c r="M114" i="1"/>
  <c r="O114" i="1"/>
  <c r="N114" i="1"/>
  <c r="E114" i="1"/>
  <c r="D114" i="1"/>
  <c r="F114" i="1"/>
  <c r="G114" i="1"/>
  <c r="P114" i="1"/>
  <c r="Q114" i="1"/>
  <c r="H113" i="1"/>
  <c r="I113" i="1"/>
  <c r="R113" i="1"/>
  <c r="A115" i="1"/>
  <c r="J113" i="1"/>
  <c r="L115" i="1" l="1"/>
  <c r="C115" i="1"/>
  <c r="B115" i="1"/>
  <c r="M115" i="1"/>
  <c r="D115" i="1"/>
  <c r="N115" i="1"/>
  <c r="O115" i="1"/>
  <c r="E115" i="1"/>
  <c r="F115" i="1"/>
  <c r="G115" i="1"/>
  <c r="P115" i="1"/>
  <c r="Q115" i="1"/>
  <c r="I114" i="1"/>
  <c r="H114" i="1"/>
  <c r="R114" i="1"/>
  <c r="J114" i="1"/>
  <c r="A116" i="1"/>
  <c r="L116" i="1" l="1"/>
  <c r="C116" i="1"/>
  <c r="B116" i="1"/>
  <c r="M116" i="1"/>
  <c r="N116" i="1"/>
  <c r="O116" i="1"/>
  <c r="D116" i="1"/>
  <c r="E116" i="1"/>
  <c r="F116" i="1"/>
  <c r="G116" i="1"/>
  <c r="P116" i="1"/>
  <c r="Q116" i="1"/>
  <c r="I115" i="1"/>
  <c r="H115" i="1"/>
  <c r="R115" i="1"/>
  <c r="J115" i="1"/>
  <c r="A117" i="1"/>
  <c r="L117" i="1" l="1"/>
  <c r="C117" i="1"/>
  <c r="B117" i="1"/>
  <c r="M117" i="1"/>
  <c r="E117" i="1"/>
  <c r="N117" i="1"/>
  <c r="O117" i="1"/>
  <c r="D117" i="1"/>
  <c r="F117" i="1"/>
  <c r="G117" i="1"/>
  <c r="P117" i="1"/>
  <c r="Q117" i="1"/>
  <c r="I116" i="1"/>
  <c r="H116" i="1"/>
  <c r="R116" i="1"/>
  <c r="A118" i="1"/>
  <c r="J116" i="1"/>
  <c r="L118" i="1" l="1"/>
  <c r="C118" i="1"/>
  <c r="B118" i="1"/>
  <c r="M118" i="1"/>
  <c r="D118" i="1"/>
  <c r="O118" i="1"/>
  <c r="N118" i="1"/>
  <c r="E118" i="1"/>
  <c r="F118" i="1"/>
  <c r="G118" i="1"/>
  <c r="P118" i="1"/>
  <c r="Q118" i="1"/>
  <c r="H117" i="1"/>
  <c r="I117" i="1"/>
  <c r="R117" i="1"/>
  <c r="A119" i="1"/>
  <c r="J117" i="1"/>
  <c r="L119" i="1" l="1"/>
  <c r="C119" i="1"/>
  <c r="B119" i="1"/>
  <c r="M119" i="1"/>
  <c r="E119" i="1"/>
  <c r="N119" i="1"/>
  <c r="O119" i="1"/>
  <c r="D119" i="1"/>
  <c r="F119" i="1"/>
  <c r="G119" i="1"/>
  <c r="P119" i="1"/>
  <c r="Q119" i="1"/>
  <c r="H118" i="1"/>
  <c r="I118" i="1"/>
  <c r="R118" i="1"/>
  <c r="J118" i="1"/>
  <c r="I119" i="1" l="1"/>
  <c r="H119" i="1"/>
  <c r="R119" i="1"/>
  <c r="J119" i="1"/>
</calcChain>
</file>

<file path=xl/sharedStrings.xml><?xml version="1.0" encoding="utf-8"?>
<sst xmlns="http://schemas.openxmlformats.org/spreadsheetml/2006/main" count="59" uniqueCount="43">
  <si>
    <t>n</t>
  </si>
  <si>
    <t>C (dB)</t>
  </si>
  <si>
    <t>fn (Hz)</t>
  </si>
  <si>
    <t>t (s)</t>
  </si>
  <si>
    <t>Mesure à l'oscillo (FFT) de l'effet du filtre passe-bas sur les amplitudes Cn des harmoniques d'un signal créneau e(t) de fréquence f, pour f variable</t>
  </si>
  <si>
    <t>Spectre e (t) créneau de fréquence f</t>
  </si>
  <si>
    <t>Spectre s(t) quand f = fc</t>
  </si>
  <si>
    <t>Spectre s(t) quand f = fc / 10</t>
  </si>
  <si>
    <t>Spectre s(t) quand f = fc*10</t>
  </si>
  <si>
    <t>Cns / Cne</t>
  </si>
  <si>
    <t>Cns/C1e</t>
  </si>
  <si>
    <t>C1s / Cns</t>
  </si>
  <si>
    <t>Cne / C1e</t>
  </si>
  <si>
    <t>C1e / Cne</t>
  </si>
  <si>
    <t>En (V)</t>
  </si>
  <si>
    <t>e1 (V)</t>
  </si>
  <si>
    <t>e3 (V)</t>
  </si>
  <si>
    <t>e5 (V)</t>
  </si>
  <si>
    <t>e7 (V)</t>
  </si>
  <si>
    <t>e9 (V)</t>
  </si>
  <si>
    <t>e11 (V)</t>
  </si>
  <si>
    <t>f (Hz) =</t>
  </si>
  <si>
    <t>Emax (V) =</t>
  </si>
  <si>
    <t>R (ohm) =</t>
  </si>
  <si>
    <t>C (F) =</t>
  </si>
  <si>
    <t>fc (Hz) =</t>
  </si>
  <si>
    <t>s1 (V)</t>
  </si>
  <si>
    <t>s3 (V)</t>
  </si>
  <si>
    <t>s5 (V)</t>
  </si>
  <si>
    <t>s7 (V)</t>
  </si>
  <si>
    <t>s9 (V)</t>
  </si>
  <si>
    <t>s11 (V)</t>
  </si>
  <si>
    <t>créneau (V)</t>
  </si>
  <si>
    <t>Filtrage du signal créneau par un filtre passe-bas RC série avec C = 25,3 nF fixée</t>
  </si>
  <si>
    <t>e1+…+e7</t>
  </si>
  <si>
    <t>e1+e3</t>
  </si>
  <si>
    <t>e1+…+e11</t>
  </si>
  <si>
    <t>s1+…+s11</t>
  </si>
  <si>
    <t>"Fabrication" d'un signal créneau symétrique f = 2,0 kHz et Emax = 3,00 V</t>
  </si>
  <si>
    <t>pour fc = f, R = 3150 ohm ; pour fc = 10f ("passe-tout"), R = 315 ohm ; pour fc = f/10 ("pseudo-intégrateur"), R = 31500 ohms</t>
  </si>
  <si>
    <r>
      <t>Pour changer f</t>
    </r>
    <r>
      <rPr>
        <vertAlign val="subscript"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 du filtre (changement des graphiques 3 et 4), on change R, puisque f</t>
    </r>
    <r>
      <rPr>
        <vertAlign val="subscript"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 = 1 / (2*PI*R*C)  :</t>
    </r>
  </si>
  <si>
    <r>
      <t>Formule pour l'amplitude de l'harmonique de rang n de la sortie : S</t>
    </r>
    <r>
      <rPr>
        <vertAlign val="subscript"/>
        <sz val="11"/>
        <color theme="1"/>
        <rFont val="Aptos Narrow"/>
        <family val="2"/>
        <scheme val="minor"/>
      </rPr>
      <t>nm</t>
    </r>
    <r>
      <rPr>
        <sz val="11"/>
        <color theme="1"/>
        <rFont val="Aptos Narrow"/>
        <family val="2"/>
        <scheme val="minor"/>
      </rPr>
      <t xml:space="preserve"> = E</t>
    </r>
    <r>
      <rPr>
        <vertAlign val="subscript"/>
        <sz val="11"/>
        <color theme="1"/>
        <rFont val="Aptos Narrow"/>
        <family val="2"/>
        <scheme val="minor"/>
      </rPr>
      <t xml:space="preserve">nm / </t>
    </r>
    <r>
      <rPr>
        <sz val="11"/>
        <color theme="1"/>
        <rFont val="Aptos Narrow"/>
        <family val="2"/>
        <scheme val="minor"/>
      </rPr>
      <t>(1+(n*f/f</t>
    </r>
    <r>
      <rPr>
        <vertAlign val="subscript"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>)^2)^0,5</t>
    </r>
  </si>
  <si>
    <r>
      <t>Formule pour la phase de l'harmonique de rang n à la sortie :</t>
    </r>
    <r>
      <rPr>
        <sz val="11"/>
        <color theme="1"/>
        <rFont val="Symbol"/>
        <family val="1"/>
        <charset val="2"/>
      </rPr>
      <t xml:space="preserve"> j</t>
    </r>
    <r>
      <rPr>
        <vertAlign val="subscript"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 xml:space="preserve"> = - ATAN(n*f/f</t>
    </r>
    <r>
      <rPr>
        <vertAlign val="subscript"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</si>
</sst>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1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Graphique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e1+e3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  <c:extLst xmlns:c15="http://schemas.microsoft.com/office/drawing/2012/chart"/>
            </c:numRef>
          </c:xVal>
          <c:yVal>
            <c:numRef>
              <c:f>'Signal créneau = somme sinus'!$H$19:$H$119</c:f>
              <c:numCache>
                <c:formatCode>0.00E+00</c:formatCode>
                <c:ptCount val="101"/>
                <c:pt idx="0">
                  <c:v>0</c:v>
                </c:pt>
                <c:pt idx="1">
                  <c:v>0.4784234171725662</c:v>
                </c:pt>
                <c:pt idx="2">
                  <c:v>0.94744842559687648</c:v>
                </c:pt>
                <c:pt idx="3">
                  <c:v>1.3979797635209723</c:v>
                </c:pt>
                <c:pt idx="4">
                  <c:v>1.8215178416444728</c:v>
                </c:pt>
                <c:pt idx="5">
                  <c:v>2.2104304013011271</c:v>
                </c:pt>
                <c:pt idx="6">
                  <c:v>2.5581937979441181</c:v>
                </c:pt>
                <c:pt idx="7">
                  <c:v>2.8595954771634826</c:v>
                </c:pt>
                <c:pt idx="8">
                  <c:v>3.110890583400816</c:v>
                </c:pt>
                <c:pt idx="9">
                  <c:v>3.3099072641145852</c:v>
                </c:pt>
                <c:pt idx="10">
                  <c:v>3.456097046917785</c:v>
                </c:pt>
                <c:pt idx="11">
                  <c:v>3.5505286098801085</c:v>
                </c:pt>
                <c:pt idx="12">
                  <c:v>3.5958252669515103</c:v>
                </c:pt>
                <c:pt idx="13">
                  <c:v>3.5960484804236561</c:v>
                </c:pt>
                <c:pt idx="14">
                  <c:v>3.5565316200205395</c:v>
                </c:pt>
                <c:pt idx="15">
                  <c:v>3.4836699460362892</c:v>
                </c:pt>
                <c:pt idx="16">
                  <c:v>3.3846743396637105</c:v>
                </c:pt>
                <c:pt idx="17">
                  <c:v>3.267297582543105</c:v>
                </c:pt>
                <c:pt idx="18">
                  <c:v>3.1395429543236628</c:v>
                </c:pt>
                <c:pt idx="19">
                  <c:v>3.0093655374434767</c:v>
                </c:pt>
                <c:pt idx="20">
                  <c:v>2.8843768704442425</c:v>
                </c:pt>
                <c:pt idx="21">
                  <c:v>2.7715634660364348</c:v>
                </c:pt>
                <c:pt idx="22">
                  <c:v>2.6770292122774801</c:v>
                </c:pt>
                <c:pt idx="23">
                  <c:v>2.6057708222823059</c:v>
                </c:pt>
                <c:pt idx="24">
                  <c:v>2.561494320095659</c:v>
                </c:pt>
                <c:pt idx="25">
                  <c:v>2.5464790894703251</c:v>
                </c:pt>
                <c:pt idx="26">
                  <c:v>2.561494320095659</c:v>
                </c:pt>
                <c:pt idx="27">
                  <c:v>2.6057708222823068</c:v>
                </c:pt>
                <c:pt idx="28">
                  <c:v>2.6770292122774819</c:v>
                </c:pt>
                <c:pt idx="29">
                  <c:v>2.7715634660364357</c:v>
                </c:pt>
                <c:pt idx="30">
                  <c:v>2.8843768704442438</c:v>
                </c:pt>
                <c:pt idx="31">
                  <c:v>3.0093655374434785</c:v>
                </c:pt>
                <c:pt idx="32">
                  <c:v>3.139542954323665</c:v>
                </c:pt>
                <c:pt idx="33">
                  <c:v>3.2672975825431072</c:v>
                </c:pt>
                <c:pt idx="34">
                  <c:v>3.3846743396637131</c:v>
                </c:pt>
                <c:pt idx="35">
                  <c:v>3.4836699460362919</c:v>
                </c:pt>
                <c:pt idx="36">
                  <c:v>3.5565316200205412</c:v>
                </c:pt>
                <c:pt idx="37">
                  <c:v>3.5960484804236565</c:v>
                </c:pt>
                <c:pt idx="38">
                  <c:v>3.5958252669515098</c:v>
                </c:pt>
                <c:pt idx="39">
                  <c:v>3.5505286098801072</c:v>
                </c:pt>
                <c:pt idx="40">
                  <c:v>3.4560970469177796</c:v>
                </c:pt>
                <c:pt idx="41">
                  <c:v>3.3099072641145773</c:v>
                </c:pt>
                <c:pt idx="42">
                  <c:v>3.1108905834008063</c:v>
                </c:pt>
                <c:pt idx="43">
                  <c:v>2.8595954771634702</c:v>
                </c:pt>
                <c:pt idx="44">
                  <c:v>2.558193797944103</c:v>
                </c:pt>
                <c:pt idx="45">
                  <c:v>2.2104304013011067</c:v>
                </c:pt>
                <c:pt idx="46">
                  <c:v>1.8215178416444497</c:v>
                </c:pt>
                <c:pt idx="47">
                  <c:v>1.3979797635209459</c:v>
                </c:pt>
                <c:pt idx="48">
                  <c:v>0.94744842559684983</c:v>
                </c:pt>
                <c:pt idx="49">
                  <c:v>0.47842341717253767</c:v>
                </c:pt>
                <c:pt idx="50">
                  <c:v>-3.016281240884455E-14</c:v>
                </c:pt>
                <c:pt idx="51">
                  <c:v>-0.47842341717259906</c:v>
                </c:pt>
                <c:pt idx="52">
                  <c:v>-0.94744842559690934</c:v>
                </c:pt>
                <c:pt idx="53">
                  <c:v>-1.3979797635210043</c:v>
                </c:pt>
                <c:pt idx="54">
                  <c:v>-1.8215178416445024</c:v>
                </c:pt>
                <c:pt idx="55">
                  <c:v>-2.2104304013011546</c:v>
                </c:pt>
                <c:pt idx="56">
                  <c:v>-2.5581937979441429</c:v>
                </c:pt>
                <c:pt idx="57">
                  <c:v>-2.8595954771635057</c:v>
                </c:pt>
                <c:pt idx="58">
                  <c:v>-3.1108905834008356</c:v>
                </c:pt>
                <c:pt idx="59">
                  <c:v>-3.3099072641145999</c:v>
                </c:pt>
                <c:pt idx="60">
                  <c:v>-3.4560970469177965</c:v>
                </c:pt>
                <c:pt idx="61">
                  <c:v>-3.5505286098801156</c:v>
                </c:pt>
                <c:pt idx="62">
                  <c:v>-3.5958252669515125</c:v>
                </c:pt>
                <c:pt idx="63">
                  <c:v>-3.5960484804236543</c:v>
                </c:pt>
                <c:pt idx="64">
                  <c:v>-3.5565316200205341</c:v>
                </c:pt>
                <c:pt idx="65">
                  <c:v>-3.4836699460362799</c:v>
                </c:pt>
                <c:pt idx="66">
                  <c:v>-3.3846743396636993</c:v>
                </c:pt>
                <c:pt idx="67">
                  <c:v>-3.2672975825430903</c:v>
                </c:pt>
                <c:pt idx="68">
                  <c:v>-3.139542954323649</c:v>
                </c:pt>
                <c:pt idx="69">
                  <c:v>-3.009365537443462</c:v>
                </c:pt>
                <c:pt idx="70">
                  <c:v>-2.8843768704442292</c:v>
                </c:pt>
                <c:pt idx="71">
                  <c:v>-2.7715634660364215</c:v>
                </c:pt>
                <c:pt idx="72">
                  <c:v>-2.6770292122774704</c:v>
                </c:pt>
                <c:pt idx="73">
                  <c:v>-2.6057708222822988</c:v>
                </c:pt>
                <c:pt idx="74">
                  <c:v>-2.5614943200956555</c:v>
                </c:pt>
                <c:pt idx="75">
                  <c:v>-2.5464790894703251</c:v>
                </c:pt>
                <c:pt idx="76">
                  <c:v>-2.5614943200956626</c:v>
                </c:pt>
                <c:pt idx="77">
                  <c:v>-2.6057708222823139</c:v>
                </c:pt>
                <c:pt idx="78">
                  <c:v>-2.6770292122774921</c:v>
                </c:pt>
                <c:pt idx="79">
                  <c:v>-2.7715634660364481</c:v>
                </c:pt>
                <c:pt idx="80">
                  <c:v>-2.8843768704442598</c:v>
                </c:pt>
                <c:pt idx="81">
                  <c:v>-3.0093655374434949</c:v>
                </c:pt>
                <c:pt idx="82">
                  <c:v>-3.1395429543236824</c:v>
                </c:pt>
                <c:pt idx="83">
                  <c:v>-3.2672975825431232</c:v>
                </c:pt>
                <c:pt idx="84">
                  <c:v>-3.3846743396637282</c:v>
                </c:pt>
                <c:pt idx="85">
                  <c:v>-3.4836699460363016</c:v>
                </c:pt>
                <c:pt idx="86">
                  <c:v>-3.5565316200205466</c:v>
                </c:pt>
                <c:pt idx="87">
                  <c:v>-3.5960484804236574</c:v>
                </c:pt>
                <c:pt idx="88">
                  <c:v>-3.5958252669515058</c:v>
                </c:pt>
                <c:pt idx="89">
                  <c:v>-3.5505286098800974</c:v>
                </c:pt>
                <c:pt idx="90">
                  <c:v>-3.4560970469177654</c:v>
                </c:pt>
                <c:pt idx="91">
                  <c:v>-3.3099072641145542</c:v>
                </c:pt>
                <c:pt idx="92">
                  <c:v>-3.1108905834007752</c:v>
                </c:pt>
                <c:pt idx="93">
                  <c:v>-2.8595954771634342</c:v>
                </c:pt>
                <c:pt idx="94">
                  <c:v>-2.5581937979440612</c:v>
                </c:pt>
                <c:pt idx="95">
                  <c:v>-2.2104304013010614</c:v>
                </c:pt>
                <c:pt idx="96">
                  <c:v>-1.8215178416443993</c:v>
                </c:pt>
                <c:pt idx="97">
                  <c:v>-1.3979797635208886</c:v>
                </c:pt>
                <c:pt idx="98">
                  <c:v>-0.94744842559678721</c:v>
                </c:pt>
                <c:pt idx="99">
                  <c:v>-0.47842341717247699</c:v>
                </c:pt>
                <c:pt idx="100">
                  <c:v>9.5382405306709204E-14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6E8D-44C8-A5B8-892317408AB3}"/>
            </c:ext>
          </c:extLst>
        </c:ser>
        <c:ser>
          <c:idx val="2"/>
          <c:order val="2"/>
          <c:tx>
            <c:v>e1+...+e11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sinus'!$J$19:$J$119</c:f>
              <c:numCache>
                <c:formatCode>0.00E+00</c:formatCode>
                <c:ptCount val="101"/>
                <c:pt idx="0">
                  <c:v>0</c:v>
                </c:pt>
                <c:pt idx="1">
                  <c:v>1.3955873569326087</c:v>
                </c:pt>
                <c:pt idx="2">
                  <c:v>2.5420493698647024</c:v>
                </c:pt>
                <c:pt idx="3">
                  <c:v>3.2699155096901569</c:v>
                </c:pt>
                <c:pt idx="4">
                  <c:v>3.5389263814405805</c:v>
                </c:pt>
                <c:pt idx="5">
                  <c:v>3.4396793564182562</c:v>
                </c:pt>
                <c:pt idx="6">
                  <c:v>3.1488902246265362</c:v>
                </c:pt>
                <c:pt idx="7">
                  <c:v>2.8580091990518093</c:v>
                </c:pt>
                <c:pt idx="8">
                  <c:v>2.7044467212081118</c:v>
                </c:pt>
                <c:pt idx="9">
                  <c:v>2.7317863402139162</c:v>
                </c:pt>
                <c:pt idx="10">
                  <c:v>2.8917730910947856</c:v>
                </c:pt>
                <c:pt idx="11">
                  <c:v>3.0827743448113885</c:v>
                </c:pt>
                <c:pt idx="12">
                  <c:v>3.2047237612909085</c:v>
                </c:pt>
                <c:pt idx="13">
                  <c:v>3.205384974622818</c:v>
                </c:pt>
                <c:pt idx="14">
                  <c:v>3.098805707196032</c:v>
                </c:pt>
                <c:pt idx="15">
                  <c:v>2.9507774186779563</c:v>
                </c:pt>
                <c:pt idx="16">
                  <c:v>2.8413352766542306</c:v>
                </c:pt>
                <c:pt idx="17">
                  <c:v>2.8239496860251245</c:v>
                </c:pt>
                <c:pt idx="18">
                  <c:v>2.9010530023924899</c:v>
                </c:pt>
                <c:pt idx="19">
                  <c:v>3.0264566594666347</c:v>
                </c:pt>
                <c:pt idx="20">
                  <c:v>3.1317267949226388</c:v>
                </c:pt>
                <c:pt idx="21">
                  <c:v>3.1622152788316584</c:v>
                </c:pt>
                <c:pt idx="22">
                  <c:v>3.104454953703315</c:v>
                </c:pt>
                <c:pt idx="23">
                  <c:v>2.9916272407088798</c:v>
                </c:pt>
                <c:pt idx="24">
                  <c:v>2.8850926752582979</c:v>
                </c:pt>
                <c:pt idx="25">
                  <c:v>2.841914758724891</c:v>
                </c:pt>
                <c:pt idx="26">
                  <c:v>2.8850926752582993</c:v>
                </c:pt>
                <c:pt idx="27">
                  <c:v>2.9916272407088806</c:v>
                </c:pt>
                <c:pt idx="28">
                  <c:v>3.1044549537033186</c:v>
                </c:pt>
                <c:pt idx="29">
                  <c:v>3.1622152788316571</c:v>
                </c:pt>
                <c:pt idx="30">
                  <c:v>3.1317267949226375</c:v>
                </c:pt>
                <c:pt idx="31">
                  <c:v>3.0264566594666324</c:v>
                </c:pt>
                <c:pt idx="32">
                  <c:v>2.9010530023924872</c:v>
                </c:pt>
                <c:pt idx="33">
                  <c:v>2.8239496860251228</c:v>
                </c:pt>
                <c:pt idx="34">
                  <c:v>2.8413352766542328</c:v>
                </c:pt>
                <c:pt idx="35">
                  <c:v>2.9507774186779612</c:v>
                </c:pt>
                <c:pt idx="36">
                  <c:v>3.0988057071960351</c:v>
                </c:pt>
                <c:pt idx="37">
                  <c:v>3.205384974622818</c:v>
                </c:pt>
                <c:pt idx="38">
                  <c:v>3.2047237612909054</c:v>
                </c:pt>
                <c:pt idx="39">
                  <c:v>3.0827743448113836</c:v>
                </c:pt>
                <c:pt idx="40">
                  <c:v>2.8917730910947768</c:v>
                </c:pt>
                <c:pt idx="41">
                  <c:v>2.7317863402139109</c:v>
                </c:pt>
                <c:pt idx="42">
                  <c:v>2.7044467212081145</c:v>
                </c:pt>
                <c:pt idx="43">
                  <c:v>2.8580091990518199</c:v>
                </c:pt>
                <c:pt idx="44">
                  <c:v>3.1488902246265518</c:v>
                </c:pt>
                <c:pt idx="45">
                  <c:v>3.4396793564182668</c:v>
                </c:pt>
                <c:pt idx="46">
                  <c:v>3.5389263814405765</c:v>
                </c:pt>
                <c:pt idx="47">
                  <c:v>3.2699155096901267</c:v>
                </c:pt>
                <c:pt idx="48">
                  <c:v>2.5420493698646478</c:v>
                </c:pt>
                <c:pt idx="49">
                  <c:v>1.395587356932531</c:v>
                </c:pt>
                <c:pt idx="50">
                  <c:v>-9.1200245058275521E-14</c:v>
                </c:pt>
                <c:pt idx="51">
                  <c:v>-1.3955873569326975</c:v>
                </c:pt>
                <c:pt idx="52">
                  <c:v>-2.5420493698647681</c:v>
                </c:pt>
                <c:pt idx="53">
                  <c:v>-3.2699155096901924</c:v>
                </c:pt>
                <c:pt idx="54">
                  <c:v>-3.5389263814405849</c:v>
                </c:pt>
                <c:pt idx="55">
                  <c:v>-3.4396793564182393</c:v>
                </c:pt>
                <c:pt idx="56">
                  <c:v>-3.1488902246265105</c:v>
                </c:pt>
                <c:pt idx="57">
                  <c:v>-2.8580091990517906</c:v>
                </c:pt>
                <c:pt idx="58">
                  <c:v>-2.7044467212081069</c:v>
                </c:pt>
                <c:pt idx="59">
                  <c:v>-2.7317863402139237</c:v>
                </c:pt>
                <c:pt idx="60">
                  <c:v>-2.8917730910948038</c:v>
                </c:pt>
                <c:pt idx="61">
                  <c:v>-3.0827743448114027</c:v>
                </c:pt>
                <c:pt idx="62">
                  <c:v>-3.2047237612909134</c:v>
                </c:pt>
                <c:pt idx="63">
                  <c:v>-3.2053849746228127</c:v>
                </c:pt>
                <c:pt idx="64">
                  <c:v>-3.0988057071960187</c:v>
                </c:pt>
                <c:pt idx="65">
                  <c:v>-2.9507774186779416</c:v>
                </c:pt>
                <c:pt idx="66">
                  <c:v>-2.841335276654223</c:v>
                </c:pt>
                <c:pt idx="67">
                  <c:v>-2.8239496860251263</c:v>
                </c:pt>
                <c:pt idx="68">
                  <c:v>-2.901053002392505</c:v>
                </c:pt>
                <c:pt idx="69">
                  <c:v>-3.0264566594666493</c:v>
                </c:pt>
                <c:pt idx="70">
                  <c:v>-3.1317267949226477</c:v>
                </c:pt>
                <c:pt idx="71">
                  <c:v>-3.1622152788316531</c:v>
                </c:pt>
                <c:pt idx="72">
                  <c:v>-3.104454953703307</c:v>
                </c:pt>
                <c:pt idx="73">
                  <c:v>-2.9916272407088655</c:v>
                </c:pt>
                <c:pt idx="74">
                  <c:v>-2.8850926752582895</c:v>
                </c:pt>
                <c:pt idx="75">
                  <c:v>-2.841914758724891</c:v>
                </c:pt>
                <c:pt idx="76">
                  <c:v>-2.885092675258309</c:v>
                </c:pt>
                <c:pt idx="77">
                  <c:v>-2.9916272407088966</c:v>
                </c:pt>
                <c:pt idx="78">
                  <c:v>-3.104454953703327</c:v>
                </c:pt>
                <c:pt idx="79">
                  <c:v>-3.1622152788316602</c:v>
                </c:pt>
                <c:pt idx="80">
                  <c:v>-3.1317267949226268</c:v>
                </c:pt>
                <c:pt idx="81">
                  <c:v>-3.0264566594666151</c:v>
                </c:pt>
                <c:pt idx="82">
                  <c:v>-2.901053002392473</c:v>
                </c:pt>
                <c:pt idx="83">
                  <c:v>-2.8239496860251183</c:v>
                </c:pt>
                <c:pt idx="84">
                  <c:v>-2.8413352766542421</c:v>
                </c:pt>
                <c:pt idx="85">
                  <c:v>-2.9507774186779794</c:v>
                </c:pt>
                <c:pt idx="86">
                  <c:v>-3.0988057071960511</c:v>
                </c:pt>
                <c:pt idx="87">
                  <c:v>-3.2053849746228247</c:v>
                </c:pt>
                <c:pt idx="88">
                  <c:v>-3.2047237612908974</c:v>
                </c:pt>
                <c:pt idx="89">
                  <c:v>-3.08277434481136</c:v>
                </c:pt>
                <c:pt idx="90">
                  <c:v>-2.8917730910947519</c:v>
                </c:pt>
                <c:pt idx="91">
                  <c:v>-2.7317863402138975</c:v>
                </c:pt>
                <c:pt idx="92">
                  <c:v>-2.7044467212081247</c:v>
                </c:pt>
                <c:pt idx="93">
                  <c:v>-2.858009199051851</c:v>
                </c:pt>
                <c:pt idx="94">
                  <c:v>-3.1488902246265909</c:v>
                </c:pt>
                <c:pt idx="95">
                  <c:v>-3.4396793564182988</c:v>
                </c:pt>
                <c:pt idx="96">
                  <c:v>-3.5389263814405685</c:v>
                </c:pt>
                <c:pt idx="97">
                  <c:v>-3.2699155096900601</c:v>
                </c:pt>
                <c:pt idx="98">
                  <c:v>-2.5420493698645203</c:v>
                </c:pt>
                <c:pt idx="99">
                  <c:v>-1.395587356932366</c:v>
                </c:pt>
                <c:pt idx="100">
                  <c:v>2.8214855954484041E-13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E8D-44C8-A5B8-892317408AB3}"/>
            </c:ext>
          </c:extLst>
        </c:ser>
        <c:ser>
          <c:idx val="3"/>
          <c:order val="3"/>
          <c:tx>
            <c:v>créneau</c:v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sinus'!$K$19:$K$119</c:f>
              <c:numCache>
                <c:formatCode>General</c:formatCode>
                <c:ptCount val="10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-3</c:v>
                </c:pt>
                <c:pt idx="51">
                  <c:v>-3</c:v>
                </c:pt>
                <c:pt idx="52">
                  <c:v>-3</c:v>
                </c:pt>
                <c:pt idx="53">
                  <c:v>-3</c:v>
                </c:pt>
                <c:pt idx="54">
                  <c:v>-3</c:v>
                </c:pt>
                <c:pt idx="55">
                  <c:v>-3</c:v>
                </c:pt>
                <c:pt idx="56">
                  <c:v>-3</c:v>
                </c:pt>
                <c:pt idx="57">
                  <c:v>-3</c:v>
                </c:pt>
                <c:pt idx="58">
                  <c:v>-3</c:v>
                </c:pt>
                <c:pt idx="59">
                  <c:v>-3</c:v>
                </c:pt>
                <c:pt idx="60">
                  <c:v>-3</c:v>
                </c:pt>
                <c:pt idx="61">
                  <c:v>-3</c:v>
                </c:pt>
                <c:pt idx="62">
                  <c:v>-3</c:v>
                </c:pt>
                <c:pt idx="63">
                  <c:v>-3</c:v>
                </c:pt>
                <c:pt idx="64">
                  <c:v>-3</c:v>
                </c:pt>
                <c:pt idx="65">
                  <c:v>-3</c:v>
                </c:pt>
                <c:pt idx="66">
                  <c:v>-3</c:v>
                </c:pt>
                <c:pt idx="67">
                  <c:v>-3</c:v>
                </c:pt>
                <c:pt idx="68">
                  <c:v>-3</c:v>
                </c:pt>
                <c:pt idx="69">
                  <c:v>-3</c:v>
                </c:pt>
                <c:pt idx="70">
                  <c:v>-3</c:v>
                </c:pt>
                <c:pt idx="71">
                  <c:v>-3</c:v>
                </c:pt>
                <c:pt idx="72">
                  <c:v>-3</c:v>
                </c:pt>
                <c:pt idx="73">
                  <c:v>-3</c:v>
                </c:pt>
                <c:pt idx="74">
                  <c:v>-3</c:v>
                </c:pt>
                <c:pt idx="75">
                  <c:v>-3</c:v>
                </c:pt>
                <c:pt idx="76">
                  <c:v>-3</c:v>
                </c:pt>
                <c:pt idx="77">
                  <c:v>-3</c:v>
                </c:pt>
                <c:pt idx="78">
                  <c:v>-3</c:v>
                </c:pt>
                <c:pt idx="79">
                  <c:v>-3</c:v>
                </c:pt>
                <c:pt idx="80">
                  <c:v>-3</c:v>
                </c:pt>
                <c:pt idx="81">
                  <c:v>-3</c:v>
                </c:pt>
                <c:pt idx="82">
                  <c:v>-3</c:v>
                </c:pt>
                <c:pt idx="83">
                  <c:v>-3</c:v>
                </c:pt>
                <c:pt idx="84">
                  <c:v>-3</c:v>
                </c:pt>
                <c:pt idx="85">
                  <c:v>-3</c:v>
                </c:pt>
                <c:pt idx="86">
                  <c:v>-3</c:v>
                </c:pt>
                <c:pt idx="87">
                  <c:v>-3</c:v>
                </c:pt>
                <c:pt idx="88">
                  <c:v>-3</c:v>
                </c:pt>
                <c:pt idx="89">
                  <c:v>-3</c:v>
                </c:pt>
                <c:pt idx="90">
                  <c:v>-3</c:v>
                </c:pt>
                <c:pt idx="91">
                  <c:v>-3</c:v>
                </c:pt>
                <c:pt idx="92">
                  <c:v>-3</c:v>
                </c:pt>
                <c:pt idx="93">
                  <c:v>-3</c:v>
                </c:pt>
                <c:pt idx="94">
                  <c:v>-3</c:v>
                </c:pt>
                <c:pt idx="95">
                  <c:v>-3</c:v>
                </c:pt>
                <c:pt idx="96">
                  <c:v>-3</c:v>
                </c:pt>
                <c:pt idx="97">
                  <c:v>-3</c:v>
                </c:pt>
                <c:pt idx="98">
                  <c:v>-3</c:v>
                </c:pt>
                <c:pt idx="99">
                  <c:v>-3</c:v>
                </c:pt>
                <c:pt idx="100">
                  <c:v>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6E8D-44C8-A5B8-892317408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933631"/>
        <c:axId val="628919231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v>e1+…+e7</c:v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'Signal créneau = somme sinus'!$A$19:$A$119</c15:sqref>
                        </c15:formulaRef>
                      </c:ext>
                    </c:extLst>
                    <c:numCache>
                      <c:formatCode>0.00E+00</c:formatCode>
                      <c:ptCount val="101"/>
                      <c:pt idx="0" formatCode="General">
                        <c:v>0</c:v>
                      </c:pt>
                      <c:pt idx="1">
                        <c:v>5.0000000000000004E-6</c:v>
                      </c:pt>
                      <c:pt idx="2">
                        <c:v>1.0000000000000001E-5</c:v>
                      </c:pt>
                      <c:pt idx="3">
                        <c:v>1.5000000000000002E-5</c:v>
                      </c:pt>
                      <c:pt idx="4">
                        <c:v>2.0000000000000002E-5</c:v>
                      </c:pt>
                      <c:pt idx="5">
                        <c:v>2.5000000000000001E-5</c:v>
                      </c:pt>
                      <c:pt idx="6">
                        <c:v>3.0000000000000001E-5</c:v>
                      </c:pt>
                      <c:pt idx="7">
                        <c:v>3.5000000000000004E-5</c:v>
                      </c:pt>
                      <c:pt idx="8">
                        <c:v>4.0000000000000003E-5</c:v>
                      </c:pt>
                      <c:pt idx="9">
                        <c:v>4.5000000000000003E-5</c:v>
                      </c:pt>
                      <c:pt idx="10">
                        <c:v>5.0000000000000002E-5</c:v>
                      </c:pt>
                      <c:pt idx="11">
                        <c:v>5.5000000000000002E-5</c:v>
                      </c:pt>
                      <c:pt idx="12">
                        <c:v>6.0000000000000002E-5</c:v>
                      </c:pt>
                      <c:pt idx="13">
                        <c:v>6.5000000000000008E-5</c:v>
                      </c:pt>
                      <c:pt idx="14">
                        <c:v>7.0000000000000007E-5</c:v>
                      </c:pt>
                      <c:pt idx="15">
                        <c:v>7.5000000000000007E-5</c:v>
                      </c:pt>
                      <c:pt idx="16">
                        <c:v>8.0000000000000007E-5</c:v>
                      </c:pt>
                      <c:pt idx="17">
                        <c:v>8.5000000000000006E-5</c:v>
                      </c:pt>
                      <c:pt idx="18">
                        <c:v>9.0000000000000006E-5</c:v>
                      </c:pt>
                      <c:pt idx="19">
                        <c:v>9.5000000000000005E-5</c:v>
                      </c:pt>
                      <c:pt idx="20">
                        <c:v>1E-4</c:v>
                      </c:pt>
                      <c:pt idx="21">
                        <c:v>1.05E-4</c:v>
                      </c:pt>
                      <c:pt idx="22">
                        <c:v>1.1E-4</c:v>
                      </c:pt>
                      <c:pt idx="23">
                        <c:v>1.15E-4</c:v>
                      </c:pt>
                      <c:pt idx="24">
                        <c:v>1.2E-4</c:v>
                      </c:pt>
                      <c:pt idx="25">
                        <c:v>1.25E-4</c:v>
                      </c:pt>
                      <c:pt idx="26">
                        <c:v>1.3000000000000002E-4</c:v>
                      </c:pt>
                      <c:pt idx="27">
                        <c:v>1.3500000000000003E-4</c:v>
                      </c:pt>
                      <c:pt idx="28">
                        <c:v>1.4000000000000004E-4</c:v>
                      </c:pt>
                      <c:pt idx="29">
                        <c:v>1.4500000000000006E-4</c:v>
                      </c:pt>
                      <c:pt idx="30">
                        <c:v>1.5000000000000007E-4</c:v>
                      </c:pt>
                      <c:pt idx="31">
                        <c:v>1.5500000000000008E-4</c:v>
                      </c:pt>
                      <c:pt idx="32">
                        <c:v>1.6000000000000009E-4</c:v>
                      </c:pt>
                      <c:pt idx="33">
                        <c:v>1.6500000000000011E-4</c:v>
                      </c:pt>
                      <c:pt idx="34">
                        <c:v>1.7000000000000012E-4</c:v>
                      </c:pt>
                      <c:pt idx="35">
                        <c:v>1.7500000000000013E-4</c:v>
                      </c:pt>
                      <c:pt idx="36">
                        <c:v>1.8000000000000015E-4</c:v>
                      </c:pt>
                      <c:pt idx="37">
                        <c:v>1.8500000000000016E-4</c:v>
                      </c:pt>
                      <c:pt idx="38">
                        <c:v>1.9000000000000017E-4</c:v>
                      </c:pt>
                      <c:pt idx="39">
                        <c:v>1.9500000000000019E-4</c:v>
                      </c:pt>
                      <c:pt idx="40">
                        <c:v>2.000000000000002E-4</c:v>
                      </c:pt>
                      <c:pt idx="41">
                        <c:v>2.0500000000000021E-4</c:v>
                      </c:pt>
                      <c:pt idx="42">
                        <c:v>2.1000000000000023E-4</c:v>
                      </c:pt>
                      <c:pt idx="43">
                        <c:v>2.1500000000000024E-4</c:v>
                      </c:pt>
                      <c:pt idx="44">
                        <c:v>2.2000000000000025E-4</c:v>
                      </c:pt>
                      <c:pt idx="45">
                        <c:v>2.2500000000000026E-4</c:v>
                      </c:pt>
                      <c:pt idx="46">
                        <c:v>2.3000000000000028E-4</c:v>
                      </c:pt>
                      <c:pt idx="47">
                        <c:v>2.3500000000000029E-4</c:v>
                      </c:pt>
                      <c:pt idx="48">
                        <c:v>2.400000000000003E-4</c:v>
                      </c:pt>
                      <c:pt idx="49">
                        <c:v>2.4500000000000032E-4</c:v>
                      </c:pt>
                      <c:pt idx="50">
                        <c:v>2.5000000000000033E-4</c:v>
                      </c:pt>
                      <c:pt idx="51">
                        <c:v>2.5500000000000034E-4</c:v>
                      </c:pt>
                      <c:pt idx="52">
                        <c:v>2.6000000000000036E-4</c:v>
                      </c:pt>
                      <c:pt idx="53">
                        <c:v>2.6500000000000037E-4</c:v>
                      </c:pt>
                      <c:pt idx="54">
                        <c:v>2.7000000000000038E-4</c:v>
                      </c:pt>
                      <c:pt idx="55">
                        <c:v>2.750000000000004E-4</c:v>
                      </c:pt>
                      <c:pt idx="56">
                        <c:v>2.8000000000000041E-4</c:v>
                      </c:pt>
                      <c:pt idx="57">
                        <c:v>2.8500000000000042E-4</c:v>
                      </c:pt>
                      <c:pt idx="58">
                        <c:v>2.9000000000000044E-4</c:v>
                      </c:pt>
                      <c:pt idx="59">
                        <c:v>2.9500000000000045E-4</c:v>
                      </c:pt>
                      <c:pt idx="60">
                        <c:v>3.0000000000000046E-4</c:v>
                      </c:pt>
                      <c:pt idx="61">
                        <c:v>3.0500000000000047E-4</c:v>
                      </c:pt>
                      <c:pt idx="62">
                        <c:v>3.1000000000000049E-4</c:v>
                      </c:pt>
                      <c:pt idx="63">
                        <c:v>3.150000000000005E-4</c:v>
                      </c:pt>
                      <c:pt idx="64">
                        <c:v>3.2000000000000051E-4</c:v>
                      </c:pt>
                      <c:pt idx="65">
                        <c:v>3.2500000000000053E-4</c:v>
                      </c:pt>
                      <c:pt idx="66">
                        <c:v>3.3000000000000054E-4</c:v>
                      </c:pt>
                      <c:pt idx="67">
                        <c:v>3.3500000000000055E-4</c:v>
                      </c:pt>
                      <c:pt idx="68">
                        <c:v>3.4000000000000057E-4</c:v>
                      </c:pt>
                      <c:pt idx="69">
                        <c:v>3.4500000000000058E-4</c:v>
                      </c:pt>
                      <c:pt idx="70">
                        <c:v>3.5000000000000059E-4</c:v>
                      </c:pt>
                      <c:pt idx="71">
                        <c:v>3.5500000000000061E-4</c:v>
                      </c:pt>
                      <c:pt idx="72">
                        <c:v>3.6000000000000062E-4</c:v>
                      </c:pt>
                      <c:pt idx="73">
                        <c:v>3.6500000000000063E-4</c:v>
                      </c:pt>
                      <c:pt idx="74">
                        <c:v>3.7000000000000065E-4</c:v>
                      </c:pt>
                      <c:pt idx="75">
                        <c:v>3.7500000000000066E-4</c:v>
                      </c:pt>
                      <c:pt idx="76">
                        <c:v>3.8000000000000067E-4</c:v>
                      </c:pt>
                      <c:pt idx="77">
                        <c:v>3.8500000000000068E-4</c:v>
                      </c:pt>
                      <c:pt idx="78">
                        <c:v>3.900000000000007E-4</c:v>
                      </c:pt>
                      <c:pt idx="79">
                        <c:v>3.9500000000000071E-4</c:v>
                      </c:pt>
                      <c:pt idx="80">
                        <c:v>4.0000000000000072E-4</c:v>
                      </c:pt>
                      <c:pt idx="81">
                        <c:v>4.0500000000000074E-4</c:v>
                      </c:pt>
                      <c:pt idx="82">
                        <c:v>4.1000000000000075E-4</c:v>
                      </c:pt>
                      <c:pt idx="83">
                        <c:v>4.1500000000000076E-4</c:v>
                      </c:pt>
                      <c:pt idx="84">
                        <c:v>4.2000000000000078E-4</c:v>
                      </c:pt>
                      <c:pt idx="85">
                        <c:v>4.2500000000000079E-4</c:v>
                      </c:pt>
                      <c:pt idx="86">
                        <c:v>4.300000000000008E-4</c:v>
                      </c:pt>
                      <c:pt idx="87">
                        <c:v>4.3500000000000082E-4</c:v>
                      </c:pt>
                      <c:pt idx="88">
                        <c:v>4.4000000000000083E-4</c:v>
                      </c:pt>
                      <c:pt idx="89">
                        <c:v>4.4500000000000084E-4</c:v>
                      </c:pt>
                      <c:pt idx="90">
                        <c:v>4.5000000000000086E-4</c:v>
                      </c:pt>
                      <c:pt idx="91">
                        <c:v>4.5500000000000087E-4</c:v>
                      </c:pt>
                      <c:pt idx="92">
                        <c:v>4.6000000000000088E-4</c:v>
                      </c:pt>
                      <c:pt idx="93">
                        <c:v>4.6500000000000089E-4</c:v>
                      </c:pt>
                      <c:pt idx="94">
                        <c:v>4.7000000000000091E-4</c:v>
                      </c:pt>
                      <c:pt idx="95">
                        <c:v>4.7500000000000092E-4</c:v>
                      </c:pt>
                      <c:pt idx="96">
                        <c:v>4.8000000000000093E-4</c:v>
                      </c:pt>
                      <c:pt idx="97">
                        <c:v>4.8500000000000095E-4</c:v>
                      </c:pt>
                      <c:pt idx="98">
                        <c:v>4.9000000000000096E-4</c:v>
                      </c:pt>
                      <c:pt idx="99">
                        <c:v>4.9500000000000097E-4</c:v>
                      </c:pt>
                      <c:pt idx="100">
                        <c:v>5.0000000000000099E-4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'Signal créneau = somme sinus'!$I$19:$I$119</c15:sqref>
                        </c15:formulaRef>
                      </c:ext>
                    </c:extLst>
                    <c:numCache>
                      <c:formatCode>0.00E+00</c:formatCode>
                      <c:ptCount val="101"/>
                      <c:pt idx="0">
                        <c:v>0</c:v>
                      </c:pt>
                      <c:pt idx="1">
                        <c:v>0.9468317392340152</c:v>
                      </c:pt>
                      <c:pt idx="2">
                        <c:v>1.8169323948629632</c:v>
                      </c:pt>
                      <c:pt idx="3">
                        <c:v>2.5445539569016518</c:v>
                      </c:pt>
                      <c:pt idx="4">
                        <c:v>3.0840802033896249</c:v>
                      </c:pt>
                      <c:pt idx="5">
                        <c:v>3.4158337408283539</c:v>
                      </c:pt>
                      <c:pt idx="6">
                        <c:v>3.5476279554481889</c:v>
                      </c:pt>
                      <c:pt idx="7">
                        <c:v>3.511902094566572</c:v>
                      </c:pt>
                      <c:pt idx="8">
                        <c:v>3.3590494091053302</c:v>
                      </c:pt>
                      <c:pt idx="9">
                        <c:v>3.1481995656099362</c:v>
                      </c:pt>
                      <c:pt idx="10">
                        <c:v>2.9371301472784772</c:v>
                      </c:pt>
                      <c:pt idx="11">
                        <c:v>2.7730857281286307</c:v>
                      </c:pt>
                      <c:pt idx="12">
                        <c:v>2.686062537815805</c:v>
                      </c:pt>
                      <c:pt idx="13">
                        <c:v>2.6856182235933788</c:v>
                      </c:pt>
                      <c:pt idx="14">
                        <c:v>2.7615868622782518</c:v>
                      </c:pt>
                      <c:pt idx="15">
                        <c:v>2.888348786580929</c:v>
                      </c:pt>
                      <c:pt idx="16">
                        <c:v>3.0316602996697157</c:v>
                      </c:pt>
                      <c:pt idx="17">
                        <c:v>3.1566090631815893</c:v>
                      </c:pt>
                      <c:pt idx="18">
                        <c:v>3.235105425535489</c:v>
                      </c:pt>
                      <c:pt idx="19">
                        <c:v>3.2514717938237725</c:v>
                      </c:pt>
                      <c:pt idx="20">
                        <c:v>3.2051160534574903</c:v>
                      </c:pt>
                      <c:pt idx="21">
                        <c:v>3.1098841888086119</c:v>
                      </c:pt>
                      <c:pt idx="22">
                        <c:v>2.9903604404757327</c:v>
                      </c:pt>
                      <c:pt idx="23">
                        <c:v>2.8759885241096472</c:v>
                      </c:pt>
                      <c:pt idx="24">
                        <c:v>2.7943073005853063</c:v>
                      </c:pt>
                      <c:pt idx="25">
                        <c:v>2.7647487257106391</c:v>
                      </c:pt>
                      <c:pt idx="26">
                        <c:v>2.7943073005853072</c:v>
                      </c:pt>
                      <c:pt idx="27">
                        <c:v>2.8759885241096477</c:v>
                      </c:pt>
                      <c:pt idx="28">
                        <c:v>2.9903604404757353</c:v>
                      </c:pt>
                      <c:pt idx="29">
                        <c:v>3.1098841888086119</c:v>
                      </c:pt>
                      <c:pt idx="30">
                        <c:v>3.2051160534574912</c:v>
                      </c:pt>
                      <c:pt idx="31">
                        <c:v>3.2514717938237725</c:v>
                      </c:pt>
                      <c:pt idx="32">
                        <c:v>3.2351054255354881</c:v>
                      </c:pt>
                      <c:pt idx="33">
                        <c:v>3.1566090631815857</c:v>
                      </c:pt>
                      <c:pt idx="34">
                        <c:v>3.0316602996697122</c:v>
                      </c:pt>
                      <c:pt idx="35">
                        <c:v>2.888348786580925</c:v>
                      </c:pt>
                      <c:pt idx="36">
                        <c:v>2.7615868622782491</c:v>
                      </c:pt>
                      <c:pt idx="37">
                        <c:v>2.6856182235933765</c:v>
                      </c:pt>
                      <c:pt idx="38">
                        <c:v>2.6860625378158063</c:v>
                      </c:pt>
                      <c:pt idx="39">
                        <c:v>2.7730857281286365</c:v>
                      </c:pt>
                      <c:pt idx="40">
                        <c:v>2.9371301472784843</c:v>
                      </c:pt>
                      <c:pt idx="41">
                        <c:v>3.1481995656099455</c:v>
                      </c:pt>
                      <c:pt idx="42">
                        <c:v>3.3590494091053378</c:v>
                      </c:pt>
                      <c:pt idx="43">
                        <c:v>3.5119020945665769</c:v>
                      </c:pt>
                      <c:pt idx="44">
                        <c:v>3.5476279554481875</c:v>
                      </c:pt>
                      <c:pt idx="45">
                        <c:v>3.4158337408283406</c:v>
                      </c:pt>
                      <c:pt idx="46">
                        <c:v>3.0840802033896004</c:v>
                      </c:pt>
                      <c:pt idx="47">
                        <c:v>2.5445539569016131</c:v>
                      </c:pt>
                      <c:pt idx="48">
                        <c:v>1.816932394862917</c:v>
                      </c:pt>
                      <c:pt idx="49">
                        <c:v>0.9468317392339598</c:v>
                      </c:pt>
                      <c:pt idx="50">
                        <c:v>-6.1020298348116692E-14</c:v>
                      </c:pt>
                      <c:pt idx="51">
                        <c:v>-0.94683173923407837</c:v>
                      </c:pt>
                      <c:pt idx="52">
                        <c:v>-1.8169323948630192</c:v>
                      </c:pt>
                      <c:pt idx="53">
                        <c:v>-2.5445539569016979</c:v>
                      </c:pt>
                      <c:pt idx="54">
                        <c:v>-3.0840802033896564</c:v>
                      </c:pt>
                      <c:pt idx="55">
                        <c:v>-3.4158337408283708</c:v>
                      </c:pt>
                      <c:pt idx="56">
                        <c:v>-3.5476279554481915</c:v>
                      </c:pt>
                      <c:pt idx="57">
                        <c:v>-3.5119020945665649</c:v>
                      </c:pt>
                      <c:pt idx="58">
                        <c:v>-3.3590494091053129</c:v>
                      </c:pt>
                      <c:pt idx="59">
                        <c:v>-3.1481995656099149</c:v>
                      </c:pt>
                      <c:pt idx="60">
                        <c:v>-2.9371301472784612</c:v>
                      </c:pt>
                      <c:pt idx="61">
                        <c:v>-2.7730857281286192</c:v>
                      </c:pt>
                      <c:pt idx="62">
                        <c:v>-2.6860625378157996</c:v>
                      </c:pt>
                      <c:pt idx="63">
                        <c:v>-2.6856182235933828</c:v>
                      </c:pt>
                      <c:pt idx="64">
                        <c:v>-2.7615868622782633</c:v>
                      </c:pt>
                      <c:pt idx="65">
                        <c:v>-2.8883487865809414</c:v>
                      </c:pt>
                      <c:pt idx="66">
                        <c:v>-3.0316602996697317</c:v>
                      </c:pt>
                      <c:pt idx="67">
                        <c:v>-3.1566090631815977</c:v>
                      </c:pt>
                      <c:pt idx="68">
                        <c:v>-3.2351054255354974</c:v>
                      </c:pt>
                      <c:pt idx="69">
                        <c:v>-3.2514717938237707</c:v>
                      </c:pt>
                      <c:pt idx="70">
                        <c:v>-3.2051160534574823</c:v>
                      </c:pt>
                      <c:pt idx="71">
                        <c:v>-3.109884188808596</c:v>
                      </c:pt>
                      <c:pt idx="72">
                        <c:v>-2.9903604404757202</c:v>
                      </c:pt>
                      <c:pt idx="73">
                        <c:v>-2.8759885241096343</c:v>
                      </c:pt>
                      <c:pt idx="74">
                        <c:v>-2.7943073005852992</c:v>
                      </c:pt>
                      <c:pt idx="75">
                        <c:v>-2.7647487257106391</c:v>
                      </c:pt>
                      <c:pt idx="76">
                        <c:v>-2.7943073005853138</c:v>
                      </c:pt>
                      <c:pt idx="77">
                        <c:v>-2.8759885241096623</c:v>
                      </c:pt>
                      <c:pt idx="78">
                        <c:v>-2.9903604404757491</c:v>
                      </c:pt>
                      <c:pt idx="79">
                        <c:v>-3.1098841888086262</c:v>
                      </c:pt>
                      <c:pt idx="80">
                        <c:v>-3.2051160534575005</c:v>
                      </c:pt>
                      <c:pt idx="81">
                        <c:v>-3.2514717938237729</c:v>
                      </c:pt>
                      <c:pt idx="82">
                        <c:v>-3.2351054255354823</c:v>
                      </c:pt>
                      <c:pt idx="83">
                        <c:v>-3.1566090631815724</c:v>
                      </c:pt>
                      <c:pt idx="84">
                        <c:v>-3.0316602996696962</c:v>
                      </c:pt>
                      <c:pt idx="85">
                        <c:v>-2.8883487865809059</c:v>
                      </c:pt>
                      <c:pt idx="86">
                        <c:v>-2.7615868622782322</c:v>
                      </c:pt>
                      <c:pt idx="87">
                        <c:v>-2.6856182235933685</c:v>
                      </c:pt>
                      <c:pt idx="88">
                        <c:v>-2.6860625378158121</c:v>
                      </c:pt>
                      <c:pt idx="89">
                        <c:v>-2.7730857281286512</c:v>
                      </c:pt>
                      <c:pt idx="90">
                        <c:v>-2.9371301472785101</c:v>
                      </c:pt>
                      <c:pt idx="91">
                        <c:v>-3.1481995656099722</c:v>
                      </c:pt>
                      <c:pt idx="92">
                        <c:v>-3.3590494091053658</c:v>
                      </c:pt>
                      <c:pt idx="93">
                        <c:v>-3.5119020945665897</c:v>
                      </c:pt>
                      <c:pt idx="94">
                        <c:v>-3.5476279554481822</c:v>
                      </c:pt>
                      <c:pt idx="95">
                        <c:v>-3.4158337408283135</c:v>
                      </c:pt>
                      <c:pt idx="96">
                        <c:v>-3.0840802033895462</c:v>
                      </c:pt>
                      <c:pt idx="97">
                        <c:v>-2.5445539569015283</c:v>
                      </c:pt>
                      <c:pt idx="98">
                        <c:v>-1.8169323948628091</c:v>
                      </c:pt>
                      <c:pt idx="99">
                        <c:v>-0.94683173923384345</c:v>
                      </c:pt>
                      <c:pt idx="100">
                        <c:v>1.8889080760110212E-13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6E8D-44C8-A5B8-892317408AB3}"/>
                  </c:ext>
                </c:extLst>
              </c15:ser>
            </c15:filteredScatterSeries>
          </c:ext>
        </c:extLst>
      </c:scatterChart>
      <c:valAx>
        <c:axId val="628933631"/>
        <c:scaling>
          <c:orientation val="minMax"/>
          <c:max val="5.0000000000000012E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8919231"/>
        <c:crosses val="autoZero"/>
        <c:crossBetween val="midCat"/>
      </c:valAx>
      <c:valAx>
        <c:axId val="628919231"/>
        <c:scaling>
          <c:orientation val="minMax"/>
          <c:max val="4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 amplitude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893363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Graphique 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 (V)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sinus'!$J$19:$J$119</c:f>
              <c:numCache>
                <c:formatCode>0.00E+00</c:formatCode>
                <c:ptCount val="101"/>
                <c:pt idx="0">
                  <c:v>0</c:v>
                </c:pt>
                <c:pt idx="1">
                  <c:v>1.3955873569326087</c:v>
                </c:pt>
                <c:pt idx="2">
                  <c:v>2.5420493698647024</c:v>
                </c:pt>
                <c:pt idx="3">
                  <c:v>3.2699155096901569</c:v>
                </c:pt>
                <c:pt idx="4">
                  <c:v>3.5389263814405805</c:v>
                </c:pt>
                <c:pt idx="5">
                  <c:v>3.4396793564182562</c:v>
                </c:pt>
                <c:pt idx="6">
                  <c:v>3.1488902246265362</c:v>
                </c:pt>
                <c:pt idx="7">
                  <c:v>2.8580091990518093</c:v>
                </c:pt>
                <c:pt idx="8">
                  <c:v>2.7044467212081118</c:v>
                </c:pt>
                <c:pt idx="9">
                  <c:v>2.7317863402139162</c:v>
                </c:pt>
                <c:pt idx="10">
                  <c:v>2.8917730910947856</c:v>
                </c:pt>
                <c:pt idx="11">
                  <c:v>3.0827743448113885</c:v>
                </c:pt>
                <c:pt idx="12">
                  <c:v>3.2047237612909085</c:v>
                </c:pt>
                <c:pt idx="13">
                  <c:v>3.205384974622818</c:v>
                </c:pt>
                <c:pt idx="14">
                  <c:v>3.098805707196032</c:v>
                </c:pt>
                <c:pt idx="15">
                  <c:v>2.9507774186779563</c:v>
                </c:pt>
                <c:pt idx="16">
                  <c:v>2.8413352766542306</c:v>
                </c:pt>
                <c:pt idx="17">
                  <c:v>2.8239496860251245</c:v>
                </c:pt>
                <c:pt idx="18">
                  <c:v>2.9010530023924899</c:v>
                </c:pt>
                <c:pt idx="19">
                  <c:v>3.0264566594666347</c:v>
                </c:pt>
                <c:pt idx="20">
                  <c:v>3.1317267949226388</c:v>
                </c:pt>
                <c:pt idx="21">
                  <c:v>3.1622152788316584</c:v>
                </c:pt>
                <c:pt idx="22">
                  <c:v>3.104454953703315</c:v>
                </c:pt>
                <c:pt idx="23">
                  <c:v>2.9916272407088798</c:v>
                </c:pt>
                <c:pt idx="24">
                  <c:v>2.8850926752582979</c:v>
                </c:pt>
                <c:pt idx="25">
                  <c:v>2.841914758724891</c:v>
                </c:pt>
                <c:pt idx="26">
                  <c:v>2.8850926752582993</c:v>
                </c:pt>
                <c:pt idx="27">
                  <c:v>2.9916272407088806</c:v>
                </c:pt>
                <c:pt idx="28">
                  <c:v>3.1044549537033186</c:v>
                </c:pt>
                <c:pt idx="29">
                  <c:v>3.1622152788316571</c:v>
                </c:pt>
                <c:pt idx="30">
                  <c:v>3.1317267949226375</c:v>
                </c:pt>
                <c:pt idx="31">
                  <c:v>3.0264566594666324</c:v>
                </c:pt>
                <c:pt idx="32">
                  <c:v>2.9010530023924872</c:v>
                </c:pt>
                <c:pt idx="33">
                  <c:v>2.8239496860251228</c:v>
                </c:pt>
                <c:pt idx="34">
                  <c:v>2.8413352766542328</c:v>
                </c:pt>
                <c:pt idx="35">
                  <c:v>2.9507774186779612</c:v>
                </c:pt>
                <c:pt idx="36">
                  <c:v>3.0988057071960351</c:v>
                </c:pt>
                <c:pt idx="37">
                  <c:v>3.205384974622818</c:v>
                </c:pt>
                <c:pt idx="38">
                  <c:v>3.2047237612909054</c:v>
                </c:pt>
                <c:pt idx="39">
                  <c:v>3.0827743448113836</c:v>
                </c:pt>
                <c:pt idx="40">
                  <c:v>2.8917730910947768</c:v>
                </c:pt>
                <c:pt idx="41">
                  <c:v>2.7317863402139109</c:v>
                </c:pt>
                <c:pt idx="42">
                  <c:v>2.7044467212081145</c:v>
                </c:pt>
                <c:pt idx="43">
                  <c:v>2.8580091990518199</c:v>
                </c:pt>
                <c:pt idx="44">
                  <c:v>3.1488902246265518</c:v>
                </c:pt>
                <c:pt idx="45">
                  <c:v>3.4396793564182668</c:v>
                </c:pt>
                <c:pt idx="46">
                  <c:v>3.5389263814405765</c:v>
                </c:pt>
                <c:pt idx="47">
                  <c:v>3.2699155096901267</c:v>
                </c:pt>
                <c:pt idx="48">
                  <c:v>2.5420493698646478</c:v>
                </c:pt>
                <c:pt idx="49">
                  <c:v>1.395587356932531</c:v>
                </c:pt>
                <c:pt idx="50">
                  <c:v>-9.1200245058275521E-14</c:v>
                </c:pt>
                <c:pt idx="51">
                  <c:v>-1.3955873569326975</c:v>
                </c:pt>
                <c:pt idx="52">
                  <c:v>-2.5420493698647681</c:v>
                </c:pt>
                <c:pt idx="53">
                  <c:v>-3.2699155096901924</c:v>
                </c:pt>
                <c:pt idx="54">
                  <c:v>-3.5389263814405849</c:v>
                </c:pt>
                <c:pt idx="55">
                  <c:v>-3.4396793564182393</c:v>
                </c:pt>
                <c:pt idx="56">
                  <c:v>-3.1488902246265105</c:v>
                </c:pt>
                <c:pt idx="57">
                  <c:v>-2.8580091990517906</c:v>
                </c:pt>
                <c:pt idx="58">
                  <c:v>-2.7044467212081069</c:v>
                </c:pt>
                <c:pt idx="59">
                  <c:v>-2.7317863402139237</c:v>
                </c:pt>
                <c:pt idx="60">
                  <c:v>-2.8917730910948038</c:v>
                </c:pt>
                <c:pt idx="61">
                  <c:v>-3.0827743448114027</c:v>
                </c:pt>
                <c:pt idx="62">
                  <c:v>-3.2047237612909134</c:v>
                </c:pt>
                <c:pt idx="63">
                  <c:v>-3.2053849746228127</c:v>
                </c:pt>
                <c:pt idx="64">
                  <c:v>-3.0988057071960187</c:v>
                </c:pt>
                <c:pt idx="65">
                  <c:v>-2.9507774186779416</c:v>
                </c:pt>
                <c:pt idx="66">
                  <c:v>-2.841335276654223</c:v>
                </c:pt>
                <c:pt idx="67">
                  <c:v>-2.8239496860251263</c:v>
                </c:pt>
                <c:pt idx="68">
                  <c:v>-2.901053002392505</c:v>
                </c:pt>
                <c:pt idx="69">
                  <c:v>-3.0264566594666493</c:v>
                </c:pt>
                <c:pt idx="70">
                  <c:v>-3.1317267949226477</c:v>
                </c:pt>
                <c:pt idx="71">
                  <c:v>-3.1622152788316531</c:v>
                </c:pt>
                <c:pt idx="72">
                  <c:v>-3.104454953703307</c:v>
                </c:pt>
                <c:pt idx="73">
                  <c:v>-2.9916272407088655</c:v>
                </c:pt>
                <c:pt idx="74">
                  <c:v>-2.8850926752582895</c:v>
                </c:pt>
                <c:pt idx="75">
                  <c:v>-2.841914758724891</c:v>
                </c:pt>
                <c:pt idx="76">
                  <c:v>-2.885092675258309</c:v>
                </c:pt>
                <c:pt idx="77">
                  <c:v>-2.9916272407088966</c:v>
                </c:pt>
                <c:pt idx="78">
                  <c:v>-3.104454953703327</c:v>
                </c:pt>
                <c:pt idx="79">
                  <c:v>-3.1622152788316602</c:v>
                </c:pt>
                <c:pt idx="80">
                  <c:v>-3.1317267949226268</c:v>
                </c:pt>
                <c:pt idx="81">
                  <c:v>-3.0264566594666151</c:v>
                </c:pt>
                <c:pt idx="82">
                  <c:v>-2.901053002392473</c:v>
                </c:pt>
                <c:pt idx="83">
                  <c:v>-2.8239496860251183</c:v>
                </c:pt>
                <c:pt idx="84">
                  <c:v>-2.8413352766542421</c:v>
                </c:pt>
                <c:pt idx="85">
                  <c:v>-2.9507774186779794</c:v>
                </c:pt>
                <c:pt idx="86">
                  <c:v>-3.0988057071960511</c:v>
                </c:pt>
                <c:pt idx="87">
                  <c:v>-3.2053849746228247</c:v>
                </c:pt>
                <c:pt idx="88">
                  <c:v>-3.2047237612908974</c:v>
                </c:pt>
                <c:pt idx="89">
                  <c:v>-3.08277434481136</c:v>
                </c:pt>
                <c:pt idx="90">
                  <c:v>-2.8917730910947519</c:v>
                </c:pt>
                <c:pt idx="91">
                  <c:v>-2.7317863402138975</c:v>
                </c:pt>
                <c:pt idx="92">
                  <c:v>-2.7044467212081247</c:v>
                </c:pt>
                <c:pt idx="93">
                  <c:v>-2.858009199051851</c:v>
                </c:pt>
                <c:pt idx="94">
                  <c:v>-3.1488902246265909</c:v>
                </c:pt>
                <c:pt idx="95">
                  <c:v>-3.4396793564182988</c:v>
                </c:pt>
                <c:pt idx="96">
                  <c:v>-3.5389263814405685</c:v>
                </c:pt>
                <c:pt idx="97">
                  <c:v>-3.2699155096900601</c:v>
                </c:pt>
                <c:pt idx="98">
                  <c:v>-2.5420493698645203</c:v>
                </c:pt>
                <c:pt idx="99">
                  <c:v>-1.395587356932366</c:v>
                </c:pt>
                <c:pt idx="100">
                  <c:v>2.8214855954484041E-13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FA7-4FEA-8CB6-2A7E73D41C4D}"/>
            </c:ext>
          </c:extLst>
        </c:ser>
        <c:ser>
          <c:idx val="1"/>
          <c:order val="1"/>
          <c:tx>
            <c:v>s (V)</c:v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sinus'!$R$19:$R$119</c:f>
              <c:numCache>
                <c:formatCode>0.00E+00</c:formatCode>
                <c:ptCount val="101"/>
                <c:pt idx="0">
                  <c:v>-2.5921553424346939</c:v>
                </c:pt>
                <c:pt idx="1">
                  <c:v>-2.3909718191172096</c:v>
                </c:pt>
                <c:pt idx="2">
                  <c:v>-2.1236835303957617</c:v>
                </c:pt>
                <c:pt idx="3">
                  <c:v>-1.8152359428602449</c:v>
                </c:pt>
                <c:pt idx="4">
                  <c:v>-1.4955311275280356</c:v>
                </c:pt>
                <c:pt idx="5">
                  <c:v>-1.1909602299982855</c:v>
                </c:pt>
                <c:pt idx="6">
                  <c:v>-0.91783489891978065</c:v>
                </c:pt>
                <c:pt idx="7">
                  <c:v>-0.67989239061019013</c:v>
                </c:pt>
                <c:pt idx="8">
                  <c:v>-0.47036590803763945</c:v>
                </c:pt>
                <c:pt idx="9">
                  <c:v>-0.27732759961933817</c:v>
                </c:pt>
                <c:pt idx="10">
                  <c:v>-8.9862021274853876E-2</c:v>
                </c:pt>
                <c:pt idx="11">
                  <c:v>9.7448134774629963E-2</c:v>
                </c:pt>
                <c:pt idx="12">
                  <c:v>0.28327944103619651</c:v>
                </c:pt>
                <c:pt idx="13">
                  <c:v>0.46159719449068215</c:v>
                </c:pt>
                <c:pt idx="14">
                  <c:v>0.6255865869483036</c:v>
                </c:pt>
                <c:pt idx="15">
                  <c:v>0.77143865936839384</c:v>
                </c:pt>
                <c:pt idx="16">
                  <c:v>0.90023326160154726</c:v>
                </c:pt>
                <c:pt idx="17">
                  <c:v>1.0172162447135267</c:v>
                </c:pt>
                <c:pt idx="18">
                  <c:v>1.1290574985101263</c:v>
                </c:pt>
                <c:pt idx="19">
                  <c:v>1.240593287721415</c:v>
                </c:pt>
                <c:pt idx="20">
                  <c:v>1.3526984475636785</c:v>
                </c:pt>
                <c:pt idx="21">
                  <c:v>1.4622796319013096</c:v>
                </c:pt>
                <c:pt idx="22">
                  <c:v>1.5642826119098228</c:v>
                </c:pt>
                <c:pt idx="23">
                  <c:v>1.6546120172672729</c:v>
                </c:pt>
                <c:pt idx="24">
                  <c:v>1.7324480968070382</c:v>
                </c:pt>
                <c:pt idx="25">
                  <c:v>1.8007945450649732</c:v>
                </c:pt>
                <c:pt idx="26">
                  <c:v>1.8650124481408359</c:v>
                </c:pt>
                <c:pt idx="27">
                  <c:v>1.9301221182640094</c:v>
                </c:pt>
                <c:pt idx="28">
                  <c:v>1.9982766638527882</c:v>
                </c:pt>
                <c:pt idx="29">
                  <c:v>2.0677219011347345</c:v>
                </c:pt>
                <c:pt idx="30">
                  <c:v>2.1338018220264496</c:v>
                </c:pt>
                <c:pt idx="31">
                  <c:v>2.1915219842499374</c:v>
                </c:pt>
                <c:pt idx="32">
                  <c:v>2.2383670902383894</c:v>
                </c:pt>
                <c:pt idx="33">
                  <c:v>2.2758986460943125</c:v>
                </c:pt>
                <c:pt idx="34">
                  <c:v>2.3092362771682158</c:v>
                </c:pt>
                <c:pt idx="35">
                  <c:v>2.3445851117491947</c:v>
                </c:pt>
                <c:pt idx="36">
                  <c:v>2.3859971335584462</c:v>
                </c:pt>
                <c:pt idx="37">
                  <c:v>2.4330291749061161</c:v>
                </c:pt>
                <c:pt idx="38">
                  <c:v>2.480616929511668</c:v>
                </c:pt>
                <c:pt idx="39">
                  <c:v>2.5214457855566592</c:v>
                </c:pt>
                <c:pt idx="40">
                  <c:v>2.5498355437670077</c:v>
                </c:pt>
                <c:pt idx="41">
                  <c:v>2.5652739060123264</c:v>
                </c:pt>
                <c:pt idx="42">
                  <c:v>2.5736921232314396</c:v>
                </c:pt>
                <c:pt idx="43">
                  <c:v>2.5854609876610271</c:v>
                </c:pt>
                <c:pt idx="44">
                  <c:v>2.6105488839957638</c:v>
                </c:pt>
                <c:pt idx="45">
                  <c:v>2.6526853257576075</c:v>
                </c:pt>
                <c:pt idx="46">
                  <c:v>2.7050615597704732</c:v>
                </c:pt>
                <c:pt idx="47">
                  <c:v>2.7497097668796915</c:v>
                </c:pt>
                <c:pt idx="48">
                  <c:v>2.76133522220645</c:v>
                </c:pt>
                <c:pt idx="49">
                  <c:v>2.7145725986810336</c:v>
                </c:pt>
                <c:pt idx="50">
                  <c:v>2.5921553424346846</c:v>
                </c:pt>
                <c:pt idx="51">
                  <c:v>2.3909718191171945</c:v>
                </c:pt>
                <c:pt idx="52">
                  <c:v>2.12368353039574</c:v>
                </c:pt>
                <c:pt idx="53">
                  <c:v>1.8152359428602221</c:v>
                </c:pt>
                <c:pt idx="54">
                  <c:v>1.4955311275280125</c:v>
                </c:pt>
                <c:pt idx="55">
                  <c:v>1.1909602299982642</c:v>
                </c:pt>
                <c:pt idx="56">
                  <c:v>0.91783489891976056</c:v>
                </c:pt>
                <c:pt idx="57">
                  <c:v>0.67989239061017093</c:v>
                </c:pt>
                <c:pt idx="58">
                  <c:v>0.47036590803762302</c:v>
                </c:pt>
                <c:pt idx="59">
                  <c:v>0.27732759961932119</c:v>
                </c:pt>
                <c:pt idx="60">
                  <c:v>8.9862021274837889E-2</c:v>
                </c:pt>
                <c:pt idx="61">
                  <c:v>-9.7448134774647324E-2</c:v>
                </c:pt>
                <c:pt idx="62">
                  <c:v>-0.28327944103621255</c:v>
                </c:pt>
                <c:pt idx="63">
                  <c:v>-0.46159719449069847</c:v>
                </c:pt>
                <c:pt idx="64">
                  <c:v>-0.62558658694831948</c:v>
                </c:pt>
                <c:pt idx="65">
                  <c:v>-0.77143865936840761</c:v>
                </c:pt>
                <c:pt idx="66">
                  <c:v>-0.90023326160156059</c:v>
                </c:pt>
                <c:pt idx="67">
                  <c:v>-1.0172162447135378</c:v>
                </c:pt>
                <c:pt idx="68">
                  <c:v>-1.1290574985101398</c:v>
                </c:pt>
                <c:pt idx="69">
                  <c:v>-1.2405932877214294</c:v>
                </c:pt>
                <c:pt idx="70">
                  <c:v>-1.3526984475636914</c:v>
                </c:pt>
                <c:pt idx="71">
                  <c:v>-1.4622796319013229</c:v>
                </c:pt>
                <c:pt idx="72">
                  <c:v>-1.5642826119098343</c:v>
                </c:pt>
                <c:pt idx="73">
                  <c:v>-1.6546120172672851</c:v>
                </c:pt>
                <c:pt idx="74">
                  <c:v>-1.7324480968070479</c:v>
                </c:pt>
                <c:pt idx="75">
                  <c:v>-1.800794545064982</c:v>
                </c:pt>
                <c:pt idx="76">
                  <c:v>-1.8650124481408448</c:v>
                </c:pt>
                <c:pt idx="77">
                  <c:v>-1.9301221182640171</c:v>
                </c:pt>
                <c:pt idx="78">
                  <c:v>-1.9982766638527978</c:v>
                </c:pt>
                <c:pt idx="79">
                  <c:v>-2.0677219011347443</c:v>
                </c:pt>
                <c:pt idx="80">
                  <c:v>-2.1338018220264581</c:v>
                </c:pt>
                <c:pt idx="81">
                  <c:v>-2.191521984249944</c:v>
                </c:pt>
                <c:pt idx="82">
                  <c:v>-2.2383670902383948</c:v>
                </c:pt>
                <c:pt idx="83">
                  <c:v>-2.2758986460943178</c:v>
                </c:pt>
                <c:pt idx="84">
                  <c:v>-2.3092362771682198</c:v>
                </c:pt>
                <c:pt idx="85">
                  <c:v>-2.3445851117492</c:v>
                </c:pt>
                <c:pt idx="86">
                  <c:v>-2.385997133558452</c:v>
                </c:pt>
                <c:pt idx="87">
                  <c:v>-2.4330291749061219</c:v>
                </c:pt>
                <c:pt idx="88">
                  <c:v>-2.4806169295116747</c:v>
                </c:pt>
                <c:pt idx="89">
                  <c:v>-2.5214457855566632</c:v>
                </c:pt>
                <c:pt idx="90">
                  <c:v>-2.5498355437670095</c:v>
                </c:pt>
                <c:pt idx="91">
                  <c:v>-2.5652739060123273</c:v>
                </c:pt>
                <c:pt idx="92">
                  <c:v>-2.5736921232314414</c:v>
                </c:pt>
                <c:pt idx="93">
                  <c:v>-2.5854609876610288</c:v>
                </c:pt>
                <c:pt idx="94">
                  <c:v>-2.6105488839957687</c:v>
                </c:pt>
                <c:pt idx="95">
                  <c:v>-2.6526853257576151</c:v>
                </c:pt>
                <c:pt idx="96">
                  <c:v>-2.7050615597704799</c:v>
                </c:pt>
                <c:pt idx="97">
                  <c:v>-2.7497097668796955</c:v>
                </c:pt>
                <c:pt idx="98">
                  <c:v>-2.7613352222064473</c:v>
                </c:pt>
                <c:pt idx="99">
                  <c:v>-2.7145725986810234</c:v>
                </c:pt>
                <c:pt idx="100">
                  <c:v>-2.5921553424346619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FA7-4FEA-8CB6-2A7E73D41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288431"/>
        <c:axId val="75010847"/>
      </c:scatterChart>
      <c:valAx>
        <c:axId val="208288431"/>
        <c:scaling>
          <c:orientation val="minMax"/>
          <c:max val="5.0000000000000012E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temps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010847"/>
        <c:crosses val="autoZero"/>
        <c:crossBetween val="midCat"/>
      </c:valAx>
      <c:valAx>
        <c:axId val="75010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amplitude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828843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sinus'!$B$19:$B$119</c:f>
              <c:numCache>
                <c:formatCode>0.00E+00</c:formatCode>
                <c:ptCount val="101"/>
                <c:pt idx="0">
                  <c:v>0</c:v>
                </c:pt>
                <c:pt idx="1">
                  <c:v>0.2398421174975619</c:v>
                </c:pt>
                <c:pt idx="2">
                  <c:v>0.47873768773080172</c:v>
                </c:pt>
                <c:pt idx="3">
                  <c:v>0.71574389902501312</c:v>
                </c:pt>
                <c:pt idx="4">
                  <c:v>0.94992539614205607</c:v>
                </c:pt>
                <c:pt idx="5">
                  <c:v>1.1803579717001591</c:v>
                </c:pt>
                <c:pt idx="6">
                  <c:v>1.4061322135982244</c:v>
                </c:pt>
                <c:pt idx="7">
                  <c:v>1.6263570940499199</c:v>
                </c:pt>
                <c:pt idx="8">
                  <c:v>1.8401634860632798</c:v>
                </c:pt>
                <c:pt idx="9">
                  <c:v>2.0467075934878776</c:v>
                </c:pt>
                <c:pt idx="10">
                  <c:v>2.2451742810927335</c:v>
                </c:pt>
                <c:pt idx="11">
                  <c:v>2.4347802915326779</c:v>
                </c:pt>
                <c:pt idx="12">
                  <c:v>2.6147773365072506</c:v>
                </c:pt>
                <c:pt idx="13">
                  <c:v>2.7844550499127636</c:v>
                </c:pt>
                <c:pt idx="14">
                  <c:v>2.9431437913327794</c:v>
                </c:pt>
                <c:pt idx="15">
                  <c:v>3.0902172888029034</c:v>
                </c:pt>
                <c:pt idx="16">
                  <c:v>3.22509511042011</c:v>
                </c:pt>
                <c:pt idx="17">
                  <c:v>3.3472449550422927</c:v>
                </c:pt>
                <c:pt idx="18">
                  <c:v>3.4561847530376819</c:v>
                </c:pt>
                <c:pt idx="19">
                  <c:v>3.5514845687934495</c:v>
                </c:pt>
                <c:pt idx="20">
                  <c:v>3.6327682974751534</c:v>
                </c:pt>
                <c:pt idx="21">
                  <c:v>3.699715149340689</c:v>
                </c:pt>
                <c:pt idx="22">
                  <c:v>3.7520609157508504</c:v>
                </c:pt>
                <c:pt idx="23">
                  <c:v>3.789599011880123</c:v>
                </c:pt>
                <c:pt idx="24">
                  <c:v>3.812181292012609</c:v>
                </c:pt>
                <c:pt idx="25">
                  <c:v>3.8197186342054881</c:v>
                </c:pt>
                <c:pt idx="26">
                  <c:v>3.812181292012609</c:v>
                </c:pt>
                <c:pt idx="27">
                  <c:v>3.7895990118801226</c:v>
                </c:pt>
                <c:pt idx="28">
                  <c:v>3.7520609157508504</c:v>
                </c:pt>
                <c:pt idx="29">
                  <c:v>3.6997151493406886</c:v>
                </c:pt>
                <c:pt idx="30">
                  <c:v>3.6327682974751525</c:v>
                </c:pt>
                <c:pt idx="31">
                  <c:v>3.5514845687934482</c:v>
                </c:pt>
                <c:pt idx="32">
                  <c:v>3.4561847530376801</c:v>
                </c:pt>
                <c:pt idx="33">
                  <c:v>3.34724495504229</c:v>
                </c:pt>
                <c:pt idx="34">
                  <c:v>3.2250951104201069</c:v>
                </c:pt>
                <c:pt idx="35">
                  <c:v>3.0902172888028994</c:v>
                </c:pt>
                <c:pt idx="36">
                  <c:v>2.9431437913327758</c:v>
                </c:pt>
                <c:pt idx="37">
                  <c:v>2.7844550499127583</c:v>
                </c:pt>
                <c:pt idx="38">
                  <c:v>2.6147773365072449</c:v>
                </c:pt>
                <c:pt idx="39">
                  <c:v>2.4347802915326722</c:v>
                </c:pt>
                <c:pt idx="40">
                  <c:v>2.2451742810927255</c:v>
                </c:pt>
                <c:pt idx="41">
                  <c:v>2.0467075934878682</c:v>
                </c:pt>
                <c:pt idx="42">
                  <c:v>1.8401634860632705</c:v>
                </c:pt>
                <c:pt idx="43">
                  <c:v>1.6263570940499099</c:v>
                </c:pt>
                <c:pt idx="44">
                  <c:v>1.4061322135982139</c:v>
                </c:pt>
                <c:pt idx="45">
                  <c:v>1.1803579717001467</c:v>
                </c:pt>
                <c:pt idx="46">
                  <c:v>0.94992539614204308</c:v>
                </c:pt>
                <c:pt idx="47">
                  <c:v>0.71574389902499946</c:v>
                </c:pt>
                <c:pt idx="48">
                  <c:v>0.47873768773078762</c:v>
                </c:pt>
                <c:pt idx="49">
                  <c:v>0.2398421174975475</c:v>
                </c:pt>
                <c:pt idx="50">
                  <c:v>-1.4798690232736629E-14</c:v>
                </c:pt>
                <c:pt idx="51">
                  <c:v>-0.23984211749757872</c:v>
                </c:pt>
                <c:pt idx="52">
                  <c:v>-0.47873768773081865</c:v>
                </c:pt>
                <c:pt idx="53">
                  <c:v>-0.71574389902503011</c:v>
                </c:pt>
                <c:pt idx="54">
                  <c:v>-0.94992539614207339</c:v>
                </c:pt>
                <c:pt idx="55">
                  <c:v>-1.1803579717001764</c:v>
                </c:pt>
                <c:pt idx="56">
                  <c:v>-1.4061322135982415</c:v>
                </c:pt>
                <c:pt idx="57">
                  <c:v>-1.6263570940499381</c:v>
                </c:pt>
                <c:pt idx="58">
                  <c:v>-1.8401634860632978</c:v>
                </c:pt>
                <c:pt idx="59">
                  <c:v>-2.0467075934878949</c:v>
                </c:pt>
                <c:pt idx="60">
                  <c:v>-2.2451742810927513</c:v>
                </c:pt>
                <c:pt idx="61">
                  <c:v>-2.4347802915326948</c:v>
                </c:pt>
                <c:pt idx="62">
                  <c:v>-2.6147773365072666</c:v>
                </c:pt>
                <c:pt idx="63">
                  <c:v>-2.7844550499127787</c:v>
                </c:pt>
                <c:pt idx="64">
                  <c:v>-2.9431437913327949</c:v>
                </c:pt>
                <c:pt idx="65">
                  <c:v>-3.0902172888029167</c:v>
                </c:pt>
                <c:pt idx="66">
                  <c:v>-3.2250951104201238</c:v>
                </c:pt>
                <c:pt idx="67">
                  <c:v>-3.3472449550423038</c:v>
                </c:pt>
                <c:pt idx="68">
                  <c:v>-3.4561847530376939</c:v>
                </c:pt>
                <c:pt idx="69">
                  <c:v>-3.5514845687934602</c:v>
                </c:pt>
                <c:pt idx="70">
                  <c:v>-3.6327682974751618</c:v>
                </c:pt>
                <c:pt idx="71">
                  <c:v>-3.6997151493406961</c:v>
                </c:pt>
                <c:pt idx="72">
                  <c:v>-3.7520609157508558</c:v>
                </c:pt>
                <c:pt idx="73">
                  <c:v>-3.789599011880127</c:v>
                </c:pt>
                <c:pt idx="74">
                  <c:v>-3.8121812920126112</c:v>
                </c:pt>
                <c:pt idx="75">
                  <c:v>-3.8197186342054881</c:v>
                </c:pt>
                <c:pt idx="76">
                  <c:v>-3.8121812920126068</c:v>
                </c:pt>
                <c:pt idx="77">
                  <c:v>-3.7895990118801195</c:v>
                </c:pt>
                <c:pt idx="78">
                  <c:v>-3.7520609157508442</c:v>
                </c:pt>
                <c:pt idx="79">
                  <c:v>-3.6997151493406806</c:v>
                </c:pt>
                <c:pt idx="80">
                  <c:v>-3.6327682974751423</c:v>
                </c:pt>
                <c:pt idx="81">
                  <c:v>-3.5514845687934371</c:v>
                </c:pt>
                <c:pt idx="82">
                  <c:v>-3.4561847530376673</c:v>
                </c:pt>
                <c:pt idx="83">
                  <c:v>-3.3472449550422749</c:v>
                </c:pt>
                <c:pt idx="84">
                  <c:v>-3.2250951104200913</c:v>
                </c:pt>
                <c:pt idx="85">
                  <c:v>-3.0902172888028794</c:v>
                </c:pt>
                <c:pt idx="86">
                  <c:v>-2.9431437913327549</c:v>
                </c:pt>
                <c:pt idx="87">
                  <c:v>-2.7844550499127378</c:v>
                </c:pt>
                <c:pt idx="88">
                  <c:v>-2.6147773365072218</c:v>
                </c:pt>
                <c:pt idx="89">
                  <c:v>-2.4347802915326491</c:v>
                </c:pt>
                <c:pt idx="90">
                  <c:v>-2.2451742810927016</c:v>
                </c:pt>
                <c:pt idx="91">
                  <c:v>-2.0467075934878416</c:v>
                </c:pt>
                <c:pt idx="92">
                  <c:v>-1.8401634860632412</c:v>
                </c:pt>
                <c:pt idx="93">
                  <c:v>-1.626357094049881</c:v>
                </c:pt>
                <c:pt idx="94">
                  <c:v>-1.406132213598186</c:v>
                </c:pt>
                <c:pt idx="95">
                  <c:v>-1.180357971700118</c:v>
                </c:pt>
                <c:pt idx="96">
                  <c:v>-0.94992539614201554</c:v>
                </c:pt>
                <c:pt idx="97">
                  <c:v>-0.71574389902496649</c:v>
                </c:pt>
                <c:pt idx="98">
                  <c:v>-0.47873768773075609</c:v>
                </c:pt>
                <c:pt idx="99">
                  <c:v>-0.23984211749751749</c:v>
                </c:pt>
                <c:pt idx="100">
                  <c:v>4.6560338766612013E-14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F92-45CC-B363-ED6E5B778CD4}"/>
            </c:ext>
          </c:extLst>
        </c:ser>
        <c:ser>
          <c:idx val="1"/>
          <c:order val="1"/>
          <c:tx>
            <c:v>e3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sinus'!$C$19:$C$119</c:f>
              <c:numCache>
                <c:formatCode>0.00E+00</c:formatCode>
                <c:ptCount val="101"/>
                <c:pt idx="0">
                  <c:v>0</c:v>
                </c:pt>
                <c:pt idx="1">
                  <c:v>0.23858129967500433</c:v>
                </c:pt>
                <c:pt idx="2">
                  <c:v>0.46871073786607481</c:v>
                </c:pt>
                <c:pt idx="3">
                  <c:v>0.68223586449595919</c:v>
                </c:pt>
                <c:pt idx="4">
                  <c:v>0.87159244550241688</c:v>
                </c:pt>
                <c:pt idx="5">
                  <c:v>1.0300724296009678</c:v>
                </c:pt>
                <c:pt idx="6">
                  <c:v>1.1520615843458939</c:v>
                </c:pt>
                <c:pt idx="7">
                  <c:v>1.2332383831135629</c:v>
                </c:pt>
                <c:pt idx="8">
                  <c:v>1.2707270973375364</c:v>
                </c:pt>
                <c:pt idx="9">
                  <c:v>1.2631996706267077</c:v>
                </c:pt>
                <c:pt idx="10">
                  <c:v>1.2109227658250514</c:v>
                </c:pt>
                <c:pt idx="11">
                  <c:v>1.1157483183474306</c:v>
                </c:pt>
                <c:pt idx="12">
                  <c:v>0.98104793044425986</c:v>
                </c:pt>
                <c:pt idx="13">
                  <c:v>0.8115934305108925</c:v>
                </c:pt>
                <c:pt idx="14">
                  <c:v>0.61338782868775987</c:v>
                </c:pt>
                <c:pt idx="15">
                  <c:v>0.39345265723338602</c:v>
                </c:pt>
                <c:pt idx="16">
                  <c:v>0.15957922924360035</c:v>
                </c:pt>
                <c:pt idx="17">
                  <c:v>-7.9947372499187819E-2</c:v>
                </c:pt>
                <c:pt idx="18">
                  <c:v>-0.31664179871401898</c:v>
                </c:pt>
                <c:pt idx="19">
                  <c:v>-0.54211903134997275</c:v>
                </c:pt>
                <c:pt idx="20">
                  <c:v>-0.7483914270309111</c:v>
                </c:pt>
                <c:pt idx="21">
                  <c:v>-0.92815168330425424</c:v>
                </c:pt>
                <c:pt idx="22">
                  <c:v>-1.0750317034733703</c:v>
                </c:pt>
                <c:pt idx="23">
                  <c:v>-1.1838281895978169</c:v>
                </c:pt>
                <c:pt idx="24">
                  <c:v>-1.2506869719169502</c:v>
                </c:pt>
                <c:pt idx="25">
                  <c:v>-1.2732395447351628</c:v>
                </c:pt>
                <c:pt idx="26">
                  <c:v>-1.2506869719169502</c:v>
                </c:pt>
                <c:pt idx="27">
                  <c:v>-1.183828189597816</c:v>
                </c:pt>
                <c:pt idx="28">
                  <c:v>-1.0750317034733687</c:v>
                </c:pt>
                <c:pt idx="29">
                  <c:v>-0.92815168330425302</c:v>
                </c:pt>
                <c:pt idx="30">
                  <c:v>-0.74839142703090877</c:v>
                </c:pt>
                <c:pt idx="31">
                  <c:v>-0.54211903134996964</c:v>
                </c:pt>
                <c:pt idx="32">
                  <c:v>-0.31664179871401504</c:v>
                </c:pt>
                <c:pt idx="33">
                  <c:v>-7.9947372499182656E-2</c:v>
                </c:pt>
                <c:pt idx="34">
                  <c:v>0.1595792292436061</c:v>
                </c:pt>
                <c:pt idx="35">
                  <c:v>0.39345265723339251</c:v>
                </c:pt>
                <c:pt idx="36">
                  <c:v>0.61338782868776531</c:v>
                </c:pt>
                <c:pt idx="37">
                  <c:v>0.81159343051089816</c:v>
                </c:pt>
                <c:pt idx="38">
                  <c:v>0.98104793044426497</c:v>
                </c:pt>
                <c:pt idx="39">
                  <c:v>1.115748318347435</c:v>
                </c:pt>
                <c:pt idx="40">
                  <c:v>1.2109227658250543</c:v>
                </c:pt>
                <c:pt idx="41">
                  <c:v>1.263199670626709</c:v>
                </c:pt>
                <c:pt idx="42">
                  <c:v>1.2707270973375357</c:v>
                </c:pt>
                <c:pt idx="43">
                  <c:v>1.2332383831135603</c:v>
                </c:pt>
                <c:pt idx="44">
                  <c:v>1.1520615843458888</c:v>
                </c:pt>
                <c:pt idx="45">
                  <c:v>1.03007242960096</c:v>
                </c:pt>
                <c:pt idx="46">
                  <c:v>0.87159244550240655</c:v>
                </c:pt>
                <c:pt idx="47">
                  <c:v>0.68223586449594642</c:v>
                </c:pt>
                <c:pt idx="48">
                  <c:v>0.46871073786606215</c:v>
                </c:pt>
                <c:pt idx="49">
                  <c:v>0.23858129967499014</c:v>
                </c:pt>
                <c:pt idx="50">
                  <c:v>-1.5364122176107921E-14</c:v>
                </c:pt>
                <c:pt idx="51">
                  <c:v>-0.23858129967502031</c:v>
                </c:pt>
                <c:pt idx="52">
                  <c:v>-0.46871073786609074</c:v>
                </c:pt>
                <c:pt idx="53">
                  <c:v>-0.68223586449597418</c:v>
                </c:pt>
                <c:pt idx="54">
                  <c:v>-0.87159244550242898</c:v>
                </c:pt>
                <c:pt idx="55">
                  <c:v>-1.0300724296009782</c:v>
                </c:pt>
                <c:pt idx="56">
                  <c:v>-1.1520615843459017</c:v>
                </c:pt>
                <c:pt idx="57">
                  <c:v>-1.2332383831135678</c:v>
                </c:pt>
                <c:pt idx="58">
                  <c:v>-1.2707270973375377</c:v>
                </c:pt>
                <c:pt idx="59">
                  <c:v>-1.263199670626705</c:v>
                </c:pt>
                <c:pt idx="60">
                  <c:v>-1.2109227658250452</c:v>
                </c:pt>
                <c:pt idx="61">
                  <c:v>-1.1157483183474208</c:v>
                </c:pt>
                <c:pt idx="62">
                  <c:v>-0.98104793044424599</c:v>
                </c:pt>
                <c:pt idx="63">
                  <c:v>-0.8115934305108754</c:v>
                </c:pt>
                <c:pt idx="64">
                  <c:v>-0.61338782868773944</c:v>
                </c:pt>
                <c:pt idx="65">
                  <c:v>-0.39345265723336331</c:v>
                </c:pt>
                <c:pt idx="66">
                  <c:v>-0.15957922924357559</c:v>
                </c:pt>
                <c:pt idx="67">
                  <c:v>7.9947372499213312E-2</c:v>
                </c:pt>
                <c:pt idx="68">
                  <c:v>0.31664179871404485</c:v>
                </c:pt>
                <c:pt idx="69">
                  <c:v>0.54211903134999839</c:v>
                </c:pt>
                <c:pt idx="70">
                  <c:v>0.74839142703093275</c:v>
                </c:pt>
                <c:pt idx="71">
                  <c:v>0.92815168330427478</c:v>
                </c:pt>
                <c:pt idx="72">
                  <c:v>1.0750317034733852</c:v>
                </c:pt>
                <c:pt idx="73">
                  <c:v>1.1838281895978282</c:v>
                </c:pt>
                <c:pt idx="74">
                  <c:v>1.2506869719169558</c:v>
                </c:pt>
                <c:pt idx="75">
                  <c:v>1.2732395447351628</c:v>
                </c:pt>
                <c:pt idx="76">
                  <c:v>1.2506869719169442</c:v>
                </c:pt>
                <c:pt idx="77">
                  <c:v>1.1838281895978056</c:v>
                </c:pt>
                <c:pt idx="78">
                  <c:v>1.0750317034733521</c:v>
                </c:pt>
                <c:pt idx="79">
                  <c:v>0.92815168330423237</c:v>
                </c:pt>
                <c:pt idx="80">
                  <c:v>0.74839142703088257</c:v>
                </c:pt>
                <c:pt idx="81">
                  <c:v>0.54211903134994244</c:v>
                </c:pt>
                <c:pt idx="82">
                  <c:v>0.31664179871398485</c:v>
                </c:pt>
                <c:pt idx="83">
                  <c:v>7.9947372499151528E-2</c:v>
                </c:pt>
                <c:pt idx="84">
                  <c:v>-0.15957922924363702</c:v>
                </c:pt>
                <c:pt idx="85">
                  <c:v>-0.39345265723342221</c:v>
                </c:pt>
                <c:pt idx="86">
                  <c:v>-0.61338782868779174</c:v>
                </c:pt>
                <c:pt idx="87">
                  <c:v>-0.8115934305109197</c:v>
                </c:pt>
                <c:pt idx="88">
                  <c:v>-0.98104793044428418</c:v>
                </c:pt>
                <c:pt idx="89">
                  <c:v>-1.1157483183474486</c:v>
                </c:pt>
                <c:pt idx="90">
                  <c:v>-1.2109227658250636</c:v>
                </c:pt>
                <c:pt idx="91">
                  <c:v>-1.2631996706267126</c:v>
                </c:pt>
                <c:pt idx="92">
                  <c:v>-1.2707270973375338</c:v>
                </c:pt>
                <c:pt idx="93">
                  <c:v>-1.2332383831135532</c:v>
                </c:pt>
                <c:pt idx="94">
                  <c:v>-1.1520615843458755</c:v>
                </c:pt>
                <c:pt idx="95">
                  <c:v>-1.0300724296009431</c:v>
                </c:pt>
                <c:pt idx="96">
                  <c:v>-0.87159244550238379</c:v>
                </c:pt>
                <c:pt idx="97">
                  <c:v>-0.68223586449592211</c:v>
                </c:pt>
                <c:pt idx="98">
                  <c:v>-0.46871073786603107</c:v>
                </c:pt>
                <c:pt idx="99">
                  <c:v>-0.2385812996749595</c:v>
                </c:pt>
                <c:pt idx="100">
                  <c:v>4.8822066540097185E-14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F92-45CC-B363-ED6E5B778CD4}"/>
            </c:ext>
          </c:extLst>
        </c:ser>
        <c:ser>
          <c:idx val="2"/>
          <c:order val="2"/>
          <c:tx>
            <c:v>e1+e3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sinus'!$H$19:$H$119</c:f>
              <c:numCache>
                <c:formatCode>0.00E+00</c:formatCode>
                <c:ptCount val="101"/>
                <c:pt idx="0">
                  <c:v>0</c:v>
                </c:pt>
                <c:pt idx="1">
                  <c:v>0.4784234171725662</c:v>
                </c:pt>
                <c:pt idx="2">
                  <c:v>0.94744842559687648</c:v>
                </c:pt>
                <c:pt idx="3">
                  <c:v>1.3979797635209723</c:v>
                </c:pt>
                <c:pt idx="4">
                  <c:v>1.8215178416444728</c:v>
                </c:pt>
                <c:pt idx="5">
                  <c:v>2.2104304013011271</c:v>
                </c:pt>
                <c:pt idx="6">
                  <c:v>2.5581937979441181</c:v>
                </c:pt>
                <c:pt idx="7">
                  <c:v>2.8595954771634826</c:v>
                </c:pt>
                <c:pt idx="8">
                  <c:v>3.110890583400816</c:v>
                </c:pt>
                <c:pt idx="9">
                  <c:v>3.3099072641145852</c:v>
                </c:pt>
                <c:pt idx="10">
                  <c:v>3.456097046917785</c:v>
                </c:pt>
                <c:pt idx="11">
                  <c:v>3.5505286098801085</c:v>
                </c:pt>
                <c:pt idx="12">
                  <c:v>3.5958252669515103</c:v>
                </c:pt>
                <c:pt idx="13">
                  <c:v>3.5960484804236561</c:v>
                </c:pt>
                <c:pt idx="14">
                  <c:v>3.5565316200205395</c:v>
                </c:pt>
                <c:pt idx="15">
                  <c:v>3.4836699460362892</c:v>
                </c:pt>
                <c:pt idx="16">
                  <c:v>3.3846743396637105</c:v>
                </c:pt>
                <c:pt idx="17">
                  <c:v>3.267297582543105</c:v>
                </c:pt>
                <c:pt idx="18">
                  <c:v>3.1395429543236628</c:v>
                </c:pt>
                <c:pt idx="19">
                  <c:v>3.0093655374434767</c:v>
                </c:pt>
                <c:pt idx="20">
                  <c:v>2.8843768704442425</c:v>
                </c:pt>
                <c:pt idx="21">
                  <c:v>2.7715634660364348</c:v>
                </c:pt>
                <c:pt idx="22">
                  <c:v>2.6770292122774801</c:v>
                </c:pt>
                <c:pt idx="23">
                  <c:v>2.6057708222823059</c:v>
                </c:pt>
                <c:pt idx="24">
                  <c:v>2.561494320095659</c:v>
                </c:pt>
                <c:pt idx="25">
                  <c:v>2.5464790894703251</c:v>
                </c:pt>
                <c:pt idx="26">
                  <c:v>2.561494320095659</c:v>
                </c:pt>
                <c:pt idx="27">
                  <c:v>2.6057708222823068</c:v>
                </c:pt>
                <c:pt idx="28">
                  <c:v>2.6770292122774819</c:v>
                </c:pt>
                <c:pt idx="29">
                  <c:v>2.7715634660364357</c:v>
                </c:pt>
                <c:pt idx="30">
                  <c:v>2.8843768704442438</c:v>
                </c:pt>
                <c:pt idx="31">
                  <c:v>3.0093655374434785</c:v>
                </c:pt>
                <c:pt idx="32">
                  <c:v>3.139542954323665</c:v>
                </c:pt>
                <c:pt idx="33">
                  <c:v>3.2672975825431072</c:v>
                </c:pt>
                <c:pt idx="34">
                  <c:v>3.3846743396637131</c:v>
                </c:pt>
                <c:pt idx="35">
                  <c:v>3.4836699460362919</c:v>
                </c:pt>
                <c:pt idx="36">
                  <c:v>3.5565316200205412</c:v>
                </c:pt>
                <c:pt idx="37">
                  <c:v>3.5960484804236565</c:v>
                </c:pt>
                <c:pt idx="38">
                  <c:v>3.5958252669515098</c:v>
                </c:pt>
                <c:pt idx="39">
                  <c:v>3.5505286098801072</c:v>
                </c:pt>
                <c:pt idx="40">
                  <c:v>3.4560970469177796</c:v>
                </c:pt>
                <c:pt idx="41">
                  <c:v>3.3099072641145773</c:v>
                </c:pt>
                <c:pt idx="42">
                  <c:v>3.1108905834008063</c:v>
                </c:pt>
                <c:pt idx="43">
                  <c:v>2.8595954771634702</c:v>
                </c:pt>
                <c:pt idx="44">
                  <c:v>2.558193797944103</c:v>
                </c:pt>
                <c:pt idx="45">
                  <c:v>2.2104304013011067</c:v>
                </c:pt>
                <c:pt idx="46">
                  <c:v>1.8215178416444497</c:v>
                </c:pt>
                <c:pt idx="47">
                  <c:v>1.3979797635209459</c:v>
                </c:pt>
                <c:pt idx="48">
                  <c:v>0.94744842559684983</c:v>
                </c:pt>
                <c:pt idx="49">
                  <c:v>0.47842341717253767</c:v>
                </c:pt>
                <c:pt idx="50">
                  <c:v>-3.016281240884455E-14</c:v>
                </c:pt>
                <c:pt idx="51">
                  <c:v>-0.47842341717259906</c:v>
                </c:pt>
                <c:pt idx="52">
                  <c:v>-0.94744842559690934</c:v>
                </c:pt>
                <c:pt idx="53">
                  <c:v>-1.3979797635210043</c:v>
                </c:pt>
                <c:pt idx="54">
                  <c:v>-1.8215178416445024</c:v>
                </c:pt>
                <c:pt idx="55">
                  <c:v>-2.2104304013011546</c:v>
                </c:pt>
                <c:pt idx="56">
                  <c:v>-2.5581937979441429</c:v>
                </c:pt>
                <c:pt idx="57">
                  <c:v>-2.8595954771635057</c:v>
                </c:pt>
                <c:pt idx="58">
                  <c:v>-3.1108905834008356</c:v>
                </c:pt>
                <c:pt idx="59">
                  <c:v>-3.3099072641145999</c:v>
                </c:pt>
                <c:pt idx="60">
                  <c:v>-3.4560970469177965</c:v>
                </c:pt>
                <c:pt idx="61">
                  <c:v>-3.5505286098801156</c:v>
                </c:pt>
                <c:pt idx="62">
                  <c:v>-3.5958252669515125</c:v>
                </c:pt>
                <c:pt idx="63">
                  <c:v>-3.5960484804236543</c:v>
                </c:pt>
                <c:pt idx="64">
                  <c:v>-3.5565316200205341</c:v>
                </c:pt>
                <c:pt idx="65">
                  <c:v>-3.4836699460362799</c:v>
                </c:pt>
                <c:pt idx="66">
                  <c:v>-3.3846743396636993</c:v>
                </c:pt>
                <c:pt idx="67">
                  <c:v>-3.2672975825430903</c:v>
                </c:pt>
                <c:pt idx="68">
                  <c:v>-3.139542954323649</c:v>
                </c:pt>
                <c:pt idx="69">
                  <c:v>-3.009365537443462</c:v>
                </c:pt>
                <c:pt idx="70">
                  <c:v>-2.8843768704442292</c:v>
                </c:pt>
                <c:pt idx="71">
                  <c:v>-2.7715634660364215</c:v>
                </c:pt>
                <c:pt idx="72">
                  <c:v>-2.6770292122774704</c:v>
                </c:pt>
                <c:pt idx="73">
                  <c:v>-2.6057708222822988</c:v>
                </c:pt>
                <c:pt idx="74">
                  <c:v>-2.5614943200956555</c:v>
                </c:pt>
                <c:pt idx="75">
                  <c:v>-2.5464790894703251</c:v>
                </c:pt>
                <c:pt idx="76">
                  <c:v>-2.5614943200956626</c:v>
                </c:pt>
                <c:pt idx="77">
                  <c:v>-2.6057708222823139</c:v>
                </c:pt>
                <c:pt idx="78">
                  <c:v>-2.6770292122774921</c:v>
                </c:pt>
                <c:pt idx="79">
                  <c:v>-2.7715634660364481</c:v>
                </c:pt>
                <c:pt idx="80">
                  <c:v>-2.8843768704442598</c:v>
                </c:pt>
                <c:pt idx="81">
                  <c:v>-3.0093655374434949</c:v>
                </c:pt>
                <c:pt idx="82">
                  <c:v>-3.1395429543236824</c:v>
                </c:pt>
                <c:pt idx="83">
                  <c:v>-3.2672975825431232</c:v>
                </c:pt>
                <c:pt idx="84">
                  <c:v>-3.3846743396637282</c:v>
                </c:pt>
                <c:pt idx="85">
                  <c:v>-3.4836699460363016</c:v>
                </c:pt>
                <c:pt idx="86">
                  <c:v>-3.5565316200205466</c:v>
                </c:pt>
                <c:pt idx="87">
                  <c:v>-3.5960484804236574</c:v>
                </c:pt>
                <c:pt idx="88">
                  <c:v>-3.5958252669515058</c:v>
                </c:pt>
                <c:pt idx="89">
                  <c:v>-3.5505286098800974</c:v>
                </c:pt>
                <c:pt idx="90">
                  <c:v>-3.4560970469177654</c:v>
                </c:pt>
                <c:pt idx="91">
                  <c:v>-3.3099072641145542</c:v>
                </c:pt>
                <c:pt idx="92">
                  <c:v>-3.1108905834007752</c:v>
                </c:pt>
                <c:pt idx="93">
                  <c:v>-2.8595954771634342</c:v>
                </c:pt>
                <c:pt idx="94">
                  <c:v>-2.5581937979440612</c:v>
                </c:pt>
                <c:pt idx="95">
                  <c:v>-2.2104304013010614</c:v>
                </c:pt>
                <c:pt idx="96">
                  <c:v>-1.8215178416443993</c:v>
                </c:pt>
                <c:pt idx="97">
                  <c:v>-1.3979797635208886</c:v>
                </c:pt>
                <c:pt idx="98">
                  <c:v>-0.94744842559678721</c:v>
                </c:pt>
                <c:pt idx="99">
                  <c:v>-0.47842341717247699</c:v>
                </c:pt>
                <c:pt idx="100">
                  <c:v>9.5382405306709204E-14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F92-45CC-B363-ED6E5B778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2400624"/>
        <c:axId val="1122425056"/>
      </c:scatterChart>
      <c:valAx>
        <c:axId val="1292400624"/>
        <c:scaling>
          <c:orientation val="minMax"/>
          <c:max val="5.0000000000000012E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2425056"/>
        <c:crosses val="autoZero"/>
        <c:crossBetween val="midCat"/>
      </c:valAx>
      <c:valAx>
        <c:axId val="1122425056"/>
        <c:scaling>
          <c:orientation val="minMax"/>
          <c:max val="4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924006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</a:t>
            </a:r>
            <a:r>
              <a:rPr lang="fr-FR" baseline="0"/>
              <a:t> 3a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sinus'!$B$19:$B$119</c:f>
              <c:numCache>
                <c:formatCode>0.00E+00</c:formatCode>
                <c:ptCount val="101"/>
                <c:pt idx="0">
                  <c:v>0</c:v>
                </c:pt>
                <c:pt idx="1">
                  <c:v>0.2398421174975619</c:v>
                </c:pt>
                <c:pt idx="2">
                  <c:v>0.47873768773080172</c:v>
                </c:pt>
                <c:pt idx="3">
                  <c:v>0.71574389902501312</c:v>
                </c:pt>
                <c:pt idx="4">
                  <c:v>0.94992539614205607</c:v>
                </c:pt>
                <c:pt idx="5">
                  <c:v>1.1803579717001591</c:v>
                </c:pt>
                <c:pt idx="6">
                  <c:v>1.4061322135982244</c:v>
                </c:pt>
                <c:pt idx="7">
                  <c:v>1.6263570940499199</c:v>
                </c:pt>
                <c:pt idx="8">
                  <c:v>1.8401634860632798</c:v>
                </c:pt>
                <c:pt idx="9">
                  <c:v>2.0467075934878776</c:v>
                </c:pt>
                <c:pt idx="10">
                  <c:v>2.2451742810927335</c:v>
                </c:pt>
                <c:pt idx="11">
                  <c:v>2.4347802915326779</c:v>
                </c:pt>
                <c:pt idx="12">
                  <c:v>2.6147773365072506</c:v>
                </c:pt>
                <c:pt idx="13">
                  <c:v>2.7844550499127636</c:v>
                </c:pt>
                <c:pt idx="14">
                  <c:v>2.9431437913327794</c:v>
                </c:pt>
                <c:pt idx="15">
                  <c:v>3.0902172888029034</c:v>
                </c:pt>
                <c:pt idx="16">
                  <c:v>3.22509511042011</c:v>
                </c:pt>
                <c:pt idx="17">
                  <c:v>3.3472449550422927</c:v>
                </c:pt>
                <c:pt idx="18">
                  <c:v>3.4561847530376819</c:v>
                </c:pt>
                <c:pt idx="19">
                  <c:v>3.5514845687934495</c:v>
                </c:pt>
                <c:pt idx="20">
                  <c:v>3.6327682974751534</c:v>
                </c:pt>
                <c:pt idx="21">
                  <c:v>3.699715149340689</c:v>
                </c:pt>
                <c:pt idx="22">
                  <c:v>3.7520609157508504</c:v>
                </c:pt>
                <c:pt idx="23">
                  <c:v>3.789599011880123</c:v>
                </c:pt>
                <c:pt idx="24">
                  <c:v>3.812181292012609</c:v>
                </c:pt>
                <c:pt idx="25">
                  <c:v>3.8197186342054881</c:v>
                </c:pt>
                <c:pt idx="26">
                  <c:v>3.812181292012609</c:v>
                </c:pt>
                <c:pt idx="27">
                  <c:v>3.7895990118801226</c:v>
                </c:pt>
                <c:pt idx="28">
                  <c:v>3.7520609157508504</c:v>
                </c:pt>
                <c:pt idx="29">
                  <c:v>3.6997151493406886</c:v>
                </c:pt>
                <c:pt idx="30">
                  <c:v>3.6327682974751525</c:v>
                </c:pt>
                <c:pt idx="31">
                  <c:v>3.5514845687934482</c:v>
                </c:pt>
                <c:pt idx="32">
                  <c:v>3.4561847530376801</c:v>
                </c:pt>
                <c:pt idx="33">
                  <c:v>3.34724495504229</c:v>
                </c:pt>
                <c:pt idx="34">
                  <c:v>3.2250951104201069</c:v>
                </c:pt>
                <c:pt idx="35">
                  <c:v>3.0902172888028994</c:v>
                </c:pt>
                <c:pt idx="36">
                  <c:v>2.9431437913327758</c:v>
                </c:pt>
                <c:pt idx="37">
                  <c:v>2.7844550499127583</c:v>
                </c:pt>
                <c:pt idx="38">
                  <c:v>2.6147773365072449</c:v>
                </c:pt>
                <c:pt idx="39">
                  <c:v>2.4347802915326722</c:v>
                </c:pt>
                <c:pt idx="40">
                  <c:v>2.2451742810927255</c:v>
                </c:pt>
                <c:pt idx="41">
                  <c:v>2.0467075934878682</c:v>
                </c:pt>
                <c:pt idx="42">
                  <c:v>1.8401634860632705</c:v>
                </c:pt>
                <c:pt idx="43">
                  <c:v>1.6263570940499099</c:v>
                </c:pt>
                <c:pt idx="44">
                  <c:v>1.4061322135982139</c:v>
                </c:pt>
                <c:pt idx="45">
                  <c:v>1.1803579717001467</c:v>
                </c:pt>
                <c:pt idx="46">
                  <c:v>0.94992539614204308</c:v>
                </c:pt>
                <c:pt idx="47">
                  <c:v>0.71574389902499946</c:v>
                </c:pt>
                <c:pt idx="48">
                  <c:v>0.47873768773078762</c:v>
                </c:pt>
                <c:pt idx="49">
                  <c:v>0.2398421174975475</c:v>
                </c:pt>
                <c:pt idx="50">
                  <c:v>-1.4798690232736629E-14</c:v>
                </c:pt>
                <c:pt idx="51">
                  <c:v>-0.23984211749757872</c:v>
                </c:pt>
                <c:pt idx="52">
                  <c:v>-0.47873768773081865</c:v>
                </c:pt>
                <c:pt idx="53">
                  <c:v>-0.71574389902503011</c:v>
                </c:pt>
                <c:pt idx="54">
                  <c:v>-0.94992539614207339</c:v>
                </c:pt>
                <c:pt idx="55">
                  <c:v>-1.1803579717001764</c:v>
                </c:pt>
                <c:pt idx="56">
                  <c:v>-1.4061322135982415</c:v>
                </c:pt>
                <c:pt idx="57">
                  <c:v>-1.6263570940499381</c:v>
                </c:pt>
                <c:pt idx="58">
                  <c:v>-1.8401634860632978</c:v>
                </c:pt>
                <c:pt idx="59">
                  <c:v>-2.0467075934878949</c:v>
                </c:pt>
                <c:pt idx="60">
                  <c:v>-2.2451742810927513</c:v>
                </c:pt>
                <c:pt idx="61">
                  <c:v>-2.4347802915326948</c:v>
                </c:pt>
                <c:pt idx="62">
                  <c:v>-2.6147773365072666</c:v>
                </c:pt>
                <c:pt idx="63">
                  <c:v>-2.7844550499127787</c:v>
                </c:pt>
                <c:pt idx="64">
                  <c:v>-2.9431437913327949</c:v>
                </c:pt>
                <c:pt idx="65">
                  <c:v>-3.0902172888029167</c:v>
                </c:pt>
                <c:pt idx="66">
                  <c:v>-3.2250951104201238</c:v>
                </c:pt>
                <c:pt idx="67">
                  <c:v>-3.3472449550423038</c:v>
                </c:pt>
                <c:pt idx="68">
                  <c:v>-3.4561847530376939</c:v>
                </c:pt>
                <c:pt idx="69">
                  <c:v>-3.5514845687934602</c:v>
                </c:pt>
                <c:pt idx="70">
                  <c:v>-3.6327682974751618</c:v>
                </c:pt>
                <c:pt idx="71">
                  <c:v>-3.6997151493406961</c:v>
                </c:pt>
                <c:pt idx="72">
                  <c:v>-3.7520609157508558</c:v>
                </c:pt>
                <c:pt idx="73">
                  <c:v>-3.789599011880127</c:v>
                </c:pt>
                <c:pt idx="74">
                  <c:v>-3.8121812920126112</c:v>
                </c:pt>
                <c:pt idx="75">
                  <c:v>-3.8197186342054881</c:v>
                </c:pt>
                <c:pt idx="76">
                  <c:v>-3.8121812920126068</c:v>
                </c:pt>
                <c:pt idx="77">
                  <c:v>-3.7895990118801195</c:v>
                </c:pt>
                <c:pt idx="78">
                  <c:v>-3.7520609157508442</c:v>
                </c:pt>
                <c:pt idx="79">
                  <c:v>-3.6997151493406806</c:v>
                </c:pt>
                <c:pt idx="80">
                  <c:v>-3.6327682974751423</c:v>
                </c:pt>
                <c:pt idx="81">
                  <c:v>-3.5514845687934371</c:v>
                </c:pt>
                <c:pt idx="82">
                  <c:v>-3.4561847530376673</c:v>
                </c:pt>
                <c:pt idx="83">
                  <c:v>-3.3472449550422749</c:v>
                </c:pt>
                <c:pt idx="84">
                  <c:v>-3.2250951104200913</c:v>
                </c:pt>
                <c:pt idx="85">
                  <c:v>-3.0902172888028794</c:v>
                </c:pt>
                <c:pt idx="86">
                  <c:v>-2.9431437913327549</c:v>
                </c:pt>
                <c:pt idx="87">
                  <c:v>-2.7844550499127378</c:v>
                </c:pt>
                <c:pt idx="88">
                  <c:v>-2.6147773365072218</c:v>
                </c:pt>
                <c:pt idx="89">
                  <c:v>-2.4347802915326491</c:v>
                </c:pt>
                <c:pt idx="90">
                  <c:v>-2.2451742810927016</c:v>
                </c:pt>
                <c:pt idx="91">
                  <c:v>-2.0467075934878416</c:v>
                </c:pt>
                <c:pt idx="92">
                  <c:v>-1.8401634860632412</c:v>
                </c:pt>
                <c:pt idx="93">
                  <c:v>-1.626357094049881</c:v>
                </c:pt>
                <c:pt idx="94">
                  <c:v>-1.406132213598186</c:v>
                </c:pt>
                <c:pt idx="95">
                  <c:v>-1.180357971700118</c:v>
                </c:pt>
                <c:pt idx="96">
                  <c:v>-0.94992539614201554</c:v>
                </c:pt>
                <c:pt idx="97">
                  <c:v>-0.71574389902496649</c:v>
                </c:pt>
                <c:pt idx="98">
                  <c:v>-0.47873768773075609</c:v>
                </c:pt>
                <c:pt idx="99">
                  <c:v>-0.23984211749751749</c:v>
                </c:pt>
                <c:pt idx="100">
                  <c:v>4.6560338766612013E-14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E39-4F35-8A9E-6FD29E475066}"/>
            </c:ext>
          </c:extLst>
        </c:ser>
        <c:ser>
          <c:idx val="1"/>
          <c:order val="1"/>
          <c:tx>
            <c:v>s1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sinus'!$L$19:$L$119</c:f>
              <c:numCache>
                <c:formatCode>0.00E+00</c:formatCode>
                <c:ptCount val="101"/>
                <c:pt idx="0">
                  <c:v>-1.9098572372345093</c:v>
                </c:pt>
                <c:pt idx="1">
                  <c:v>-1.7863444928647765</c:v>
                </c:pt>
                <c:pt idx="2">
                  <c:v>-1.6557818628848762</c:v>
                </c:pt>
                <c:pt idx="3">
                  <c:v>-1.5186846183469469</c:v>
                </c:pt>
                <c:pt idx="4">
                  <c:v>-1.3755938194414075</c:v>
                </c:pt>
                <c:pt idx="5">
                  <c:v>-1.2270741801795699</c:v>
                </c:pt>
                <c:pt idx="6">
                  <c:v>-1.0737118397254315</c:v>
                </c:pt>
                <c:pt idx="7">
                  <c:v>-0.91611204917217626</c:v>
                </c:pt>
                <c:pt idx="8">
                  <c:v>-0.7548967828926223</c:v>
                </c:pt>
                <c:pt idx="9">
                  <c:v>-0.59070228389052581</c:v>
                </c:pt>
                <c:pt idx="10">
                  <c:v>-0.42417655284011724</c:v>
                </c:pt>
                <c:pt idx="11">
                  <c:v>-0.25597679072348206</c:v>
                </c:pt>
                <c:pt idx="12">
                  <c:v>-8.6766805158532773E-2</c:v>
                </c:pt>
                <c:pt idx="13">
                  <c:v>8.2785609346394298E-2</c:v>
                </c:pt>
                <c:pt idx="14">
                  <c:v>0.25201130687237872</c:v>
                </c:pt>
                <c:pt idx="15">
                  <c:v>0.42024243090315211</c:v>
                </c:pt>
                <c:pt idx="16">
                  <c:v>0.58681505004965495</c:v>
                </c:pt>
                <c:pt idx="17">
                  <c:v>0.75107177828390737</c:v>
                </c:pt>
                <c:pt idx="18">
                  <c:v>0.91236436934132947</c:v>
                </c:pt>
                <c:pt idx="19">
                  <c:v>1.0700562750525919</c:v>
                </c:pt>
                <c:pt idx="20">
                  <c:v>1.223525157508434</c:v>
                </c:pt>
                <c:pt idx="21">
                  <c:v>1.3721653451430638</c:v>
                </c:pt>
                <c:pt idx="22">
                  <c:v>1.51539022304313</c:v>
                </c:pt>
                <c:pt idx="23">
                  <c:v>1.6526345480487838</c:v>
                </c:pt>
                <c:pt idx="24">
                  <c:v>1.7833566795101961</c:v>
                </c:pt>
                <c:pt idx="25">
                  <c:v>1.9070407168957486</c:v>
                </c:pt>
                <c:pt idx="26">
                  <c:v>2.023198535815744</c:v>
                </c:pt>
                <c:pt idx="27">
                  <c:v>2.1313717144263635</c:v>
                </c:pt>
                <c:pt idx="28">
                  <c:v>2.2311333426112556</c:v>
                </c:pt>
                <c:pt idx="29">
                  <c:v>2.3220897068007273</c:v>
                </c:pt>
                <c:pt idx="30">
                  <c:v>2.4038818437793332</c:v>
                </c:pt>
                <c:pt idx="31">
                  <c:v>2.4761869573496909</c:v>
                </c:pt>
                <c:pt idx="32">
                  <c:v>2.5387196922616027</c:v>
                </c:pt>
                <c:pt idx="33">
                  <c:v>2.5912332603788601</c:v>
                </c:pt>
                <c:pt idx="34">
                  <c:v>2.6335204146392726</c:v>
                </c:pt>
                <c:pt idx="35">
                  <c:v>2.6654142669641363</c:v>
                </c:pt>
                <c:pt idx="36">
                  <c:v>2.6867889468892403</c:v>
                </c:pt>
                <c:pt idx="37">
                  <c:v>2.6975600983180832</c:v>
                </c:pt>
                <c:pt idx="38">
                  <c:v>2.6976852124368458</c:v>
                </c:pt>
                <c:pt idx="39">
                  <c:v>2.6871637954772605</c:v>
                </c:pt>
                <c:pt idx="40">
                  <c:v>2.6660373706652893</c:v>
                </c:pt>
                <c:pt idx="41">
                  <c:v>2.6343893143479185</c:v>
                </c:pt>
                <c:pt idx="42">
                  <c:v>2.5923445269448124</c:v>
                </c:pt>
                <c:pt idx="43">
                  <c:v>2.540068940023414</c:v>
                </c:pt>
                <c:pt idx="44">
                  <c:v>2.4777688614428586</c:v>
                </c:pt>
                <c:pt idx="45">
                  <c:v>2.4056901611511039</c:v>
                </c:pt>
                <c:pt idx="46">
                  <c:v>2.3241173008485783</c:v>
                </c:pt>
                <c:pt idx="47">
                  <c:v>2.2333722113477976</c:v>
                </c:pt>
                <c:pt idx="48">
                  <c:v>2.1338130220595364</c:v>
                </c:pt>
                <c:pt idx="49">
                  <c:v>2.0258326476196458</c:v>
                </c:pt>
                <c:pt idx="50">
                  <c:v>1.9098572372345024</c:v>
                </c:pt>
                <c:pt idx="51">
                  <c:v>1.786344492864768</c:v>
                </c:pt>
                <c:pt idx="52">
                  <c:v>1.655781862884866</c:v>
                </c:pt>
                <c:pt idx="53">
                  <c:v>1.5186846183469374</c:v>
                </c:pt>
                <c:pt idx="54">
                  <c:v>1.3755938194413961</c:v>
                </c:pt>
                <c:pt idx="55">
                  <c:v>1.2270741801795588</c:v>
                </c:pt>
                <c:pt idx="56">
                  <c:v>1.0737118397254191</c:v>
                </c:pt>
                <c:pt idx="57">
                  <c:v>0.91611204917216216</c:v>
                </c:pt>
                <c:pt idx="58">
                  <c:v>0.75489678289260886</c:v>
                </c:pt>
                <c:pt idx="59">
                  <c:v>0.59070228389051083</c:v>
                </c:pt>
                <c:pt idx="60">
                  <c:v>0.42417655284010281</c:v>
                </c:pt>
                <c:pt idx="61">
                  <c:v>0.25597679072346602</c:v>
                </c:pt>
                <c:pt idx="62">
                  <c:v>8.6766805158517826E-2</c:v>
                </c:pt>
                <c:pt idx="63">
                  <c:v>-8.2785609346410743E-2</c:v>
                </c:pt>
                <c:pt idx="64">
                  <c:v>-0.25201130687239631</c:v>
                </c:pt>
                <c:pt idx="65">
                  <c:v>-0.42024243090316865</c:v>
                </c:pt>
                <c:pt idx="66">
                  <c:v>-0.58681505004967283</c:v>
                </c:pt>
                <c:pt idx="67">
                  <c:v>-0.7510717782839238</c:v>
                </c:pt>
                <c:pt idx="68">
                  <c:v>-0.91236436934134879</c:v>
                </c:pt>
                <c:pt idx="69">
                  <c:v>-1.070056275052611</c:v>
                </c:pt>
                <c:pt idx="70">
                  <c:v>-1.2235251575084514</c:v>
                </c:pt>
                <c:pt idx="71">
                  <c:v>-1.3721653451430817</c:v>
                </c:pt>
                <c:pt idx="72">
                  <c:v>-1.5153902230431464</c:v>
                </c:pt>
                <c:pt idx="73">
                  <c:v>-1.6526345480488027</c:v>
                </c:pt>
                <c:pt idx="74">
                  <c:v>-1.7833566795102129</c:v>
                </c:pt>
                <c:pt idx="75">
                  <c:v>-1.9070407168957642</c:v>
                </c:pt>
                <c:pt idx="76">
                  <c:v>-2.0231985358157591</c:v>
                </c:pt>
                <c:pt idx="77">
                  <c:v>-2.1313717144263764</c:v>
                </c:pt>
                <c:pt idx="78">
                  <c:v>-2.2311333426112685</c:v>
                </c:pt>
                <c:pt idx="79">
                  <c:v>-2.3220897068007393</c:v>
                </c:pt>
                <c:pt idx="80">
                  <c:v>-2.4038818437793439</c:v>
                </c:pt>
                <c:pt idx="81">
                  <c:v>-2.4761869573496997</c:v>
                </c:pt>
                <c:pt idx="82">
                  <c:v>-2.5387196922616098</c:v>
                </c:pt>
                <c:pt idx="83">
                  <c:v>-2.5912332603788668</c:v>
                </c:pt>
                <c:pt idx="84">
                  <c:v>-2.633520414639277</c:v>
                </c:pt>
                <c:pt idx="85">
                  <c:v>-2.6654142669641403</c:v>
                </c:pt>
                <c:pt idx="86">
                  <c:v>-2.686788946889243</c:v>
                </c:pt>
                <c:pt idx="87">
                  <c:v>-2.6975600983180841</c:v>
                </c:pt>
                <c:pt idx="88">
                  <c:v>-2.6976852124368453</c:v>
                </c:pt>
                <c:pt idx="89">
                  <c:v>-2.6871637954772587</c:v>
                </c:pt>
                <c:pt idx="90">
                  <c:v>-2.6660373706652858</c:v>
                </c:pt>
                <c:pt idx="91">
                  <c:v>-2.634389314347914</c:v>
                </c:pt>
                <c:pt idx="92">
                  <c:v>-2.5923445269448058</c:v>
                </c:pt>
                <c:pt idx="93">
                  <c:v>-2.5400689400234064</c:v>
                </c:pt>
                <c:pt idx="94">
                  <c:v>-2.4777688614428501</c:v>
                </c:pt>
                <c:pt idx="95">
                  <c:v>-2.4056901611510946</c:v>
                </c:pt>
                <c:pt idx="96">
                  <c:v>-2.3241173008485672</c:v>
                </c:pt>
                <c:pt idx="97">
                  <c:v>-2.2333722113477843</c:v>
                </c:pt>
                <c:pt idx="98">
                  <c:v>-2.1338130220595217</c:v>
                </c:pt>
                <c:pt idx="99">
                  <c:v>-2.0258326476196316</c:v>
                </c:pt>
                <c:pt idx="100">
                  <c:v>-1.9098572372344857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E39-4F35-8A9E-6FD29E475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9963520"/>
        <c:axId val="1005205632"/>
      </c:scatterChart>
      <c:valAx>
        <c:axId val="999963520"/>
        <c:scaling>
          <c:orientation val="minMax"/>
          <c:max val="5.0000000000000012E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05205632"/>
        <c:crosses val="autoZero"/>
        <c:crossBetween val="midCat"/>
      </c:valAx>
      <c:valAx>
        <c:axId val="1005205632"/>
        <c:scaling>
          <c:orientation val="minMax"/>
          <c:max val="4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99635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</a:t>
            </a:r>
            <a:r>
              <a:rPr lang="fr-FR" baseline="0"/>
              <a:t> 3b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e3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sinus'!$C$19:$C$119</c:f>
              <c:numCache>
                <c:formatCode>0.00E+00</c:formatCode>
                <c:ptCount val="101"/>
                <c:pt idx="0">
                  <c:v>0</c:v>
                </c:pt>
                <c:pt idx="1">
                  <c:v>0.23858129967500433</c:v>
                </c:pt>
                <c:pt idx="2">
                  <c:v>0.46871073786607481</c:v>
                </c:pt>
                <c:pt idx="3">
                  <c:v>0.68223586449595919</c:v>
                </c:pt>
                <c:pt idx="4">
                  <c:v>0.87159244550241688</c:v>
                </c:pt>
                <c:pt idx="5">
                  <c:v>1.0300724296009678</c:v>
                </c:pt>
                <c:pt idx="6">
                  <c:v>1.1520615843458939</c:v>
                </c:pt>
                <c:pt idx="7">
                  <c:v>1.2332383831135629</c:v>
                </c:pt>
                <c:pt idx="8">
                  <c:v>1.2707270973375364</c:v>
                </c:pt>
                <c:pt idx="9">
                  <c:v>1.2631996706267077</c:v>
                </c:pt>
                <c:pt idx="10">
                  <c:v>1.2109227658250514</c:v>
                </c:pt>
                <c:pt idx="11">
                  <c:v>1.1157483183474306</c:v>
                </c:pt>
                <c:pt idx="12">
                  <c:v>0.98104793044425986</c:v>
                </c:pt>
                <c:pt idx="13">
                  <c:v>0.8115934305108925</c:v>
                </c:pt>
                <c:pt idx="14">
                  <c:v>0.61338782868775987</c:v>
                </c:pt>
                <c:pt idx="15">
                  <c:v>0.39345265723338602</c:v>
                </c:pt>
                <c:pt idx="16">
                  <c:v>0.15957922924360035</c:v>
                </c:pt>
                <c:pt idx="17">
                  <c:v>-7.9947372499187819E-2</c:v>
                </c:pt>
                <c:pt idx="18">
                  <c:v>-0.31664179871401898</c:v>
                </c:pt>
                <c:pt idx="19">
                  <c:v>-0.54211903134997275</c:v>
                </c:pt>
                <c:pt idx="20">
                  <c:v>-0.7483914270309111</c:v>
                </c:pt>
                <c:pt idx="21">
                  <c:v>-0.92815168330425424</c:v>
                </c:pt>
                <c:pt idx="22">
                  <c:v>-1.0750317034733703</c:v>
                </c:pt>
                <c:pt idx="23">
                  <c:v>-1.1838281895978169</c:v>
                </c:pt>
                <c:pt idx="24">
                  <c:v>-1.2506869719169502</c:v>
                </c:pt>
                <c:pt idx="25">
                  <c:v>-1.2732395447351628</c:v>
                </c:pt>
                <c:pt idx="26">
                  <c:v>-1.2506869719169502</c:v>
                </c:pt>
                <c:pt idx="27">
                  <c:v>-1.183828189597816</c:v>
                </c:pt>
                <c:pt idx="28">
                  <c:v>-1.0750317034733687</c:v>
                </c:pt>
                <c:pt idx="29">
                  <c:v>-0.92815168330425302</c:v>
                </c:pt>
                <c:pt idx="30">
                  <c:v>-0.74839142703090877</c:v>
                </c:pt>
                <c:pt idx="31">
                  <c:v>-0.54211903134996964</c:v>
                </c:pt>
                <c:pt idx="32">
                  <c:v>-0.31664179871401504</c:v>
                </c:pt>
                <c:pt idx="33">
                  <c:v>-7.9947372499182656E-2</c:v>
                </c:pt>
                <c:pt idx="34">
                  <c:v>0.1595792292436061</c:v>
                </c:pt>
                <c:pt idx="35">
                  <c:v>0.39345265723339251</c:v>
                </c:pt>
                <c:pt idx="36">
                  <c:v>0.61338782868776531</c:v>
                </c:pt>
                <c:pt idx="37">
                  <c:v>0.81159343051089816</c:v>
                </c:pt>
                <c:pt idx="38">
                  <c:v>0.98104793044426497</c:v>
                </c:pt>
                <c:pt idx="39">
                  <c:v>1.115748318347435</c:v>
                </c:pt>
                <c:pt idx="40">
                  <c:v>1.2109227658250543</c:v>
                </c:pt>
                <c:pt idx="41">
                  <c:v>1.263199670626709</c:v>
                </c:pt>
                <c:pt idx="42">
                  <c:v>1.2707270973375357</c:v>
                </c:pt>
                <c:pt idx="43">
                  <c:v>1.2332383831135603</c:v>
                </c:pt>
                <c:pt idx="44">
                  <c:v>1.1520615843458888</c:v>
                </c:pt>
                <c:pt idx="45">
                  <c:v>1.03007242960096</c:v>
                </c:pt>
                <c:pt idx="46">
                  <c:v>0.87159244550240655</c:v>
                </c:pt>
                <c:pt idx="47">
                  <c:v>0.68223586449594642</c:v>
                </c:pt>
                <c:pt idx="48">
                  <c:v>0.46871073786606215</c:v>
                </c:pt>
                <c:pt idx="49">
                  <c:v>0.23858129967499014</c:v>
                </c:pt>
                <c:pt idx="50">
                  <c:v>-1.5364122176107921E-14</c:v>
                </c:pt>
                <c:pt idx="51">
                  <c:v>-0.23858129967502031</c:v>
                </c:pt>
                <c:pt idx="52">
                  <c:v>-0.46871073786609074</c:v>
                </c:pt>
                <c:pt idx="53">
                  <c:v>-0.68223586449597418</c:v>
                </c:pt>
                <c:pt idx="54">
                  <c:v>-0.87159244550242898</c:v>
                </c:pt>
                <c:pt idx="55">
                  <c:v>-1.0300724296009782</c:v>
                </c:pt>
                <c:pt idx="56">
                  <c:v>-1.1520615843459017</c:v>
                </c:pt>
                <c:pt idx="57">
                  <c:v>-1.2332383831135678</c:v>
                </c:pt>
                <c:pt idx="58">
                  <c:v>-1.2707270973375377</c:v>
                </c:pt>
                <c:pt idx="59">
                  <c:v>-1.263199670626705</c:v>
                </c:pt>
                <c:pt idx="60">
                  <c:v>-1.2109227658250452</c:v>
                </c:pt>
                <c:pt idx="61">
                  <c:v>-1.1157483183474208</c:v>
                </c:pt>
                <c:pt idx="62">
                  <c:v>-0.98104793044424599</c:v>
                </c:pt>
                <c:pt idx="63">
                  <c:v>-0.8115934305108754</c:v>
                </c:pt>
                <c:pt idx="64">
                  <c:v>-0.61338782868773944</c:v>
                </c:pt>
                <c:pt idx="65">
                  <c:v>-0.39345265723336331</c:v>
                </c:pt>
                <c:pt idx="66">
                  <c:v>-0.15957922924357559</c:v>
                </c:pt>
                <c:pt idx="67">
                  <c:v>7.9947372499213312E-2</c:v>
                </c:pt>
                <c:pt idx="68">
                  <c:v>0.31664179871404485</c:v>
                </c:pt>
                <c:pt idx="69">
                  <c:v>0.54211903134999839</c:v>
                </c:pt>
                <c:pt idx="70">
                  <c:v>0.74839142703093275</c:v>
                </c:pt>
                <c:pt idx="71">
                  <c:v>0.92815168330427478</c:v>
                </c:pt>
                <c:pt idx="72">
                  <c:v>1.0750317034733852</c:v>
                </c:pt>
                <c:pt idx="73">
                  <c:v>1.1838281895978282</c:v>
                </c:pt>
                <c:pt idx="74">
                  <c:v>1.2506869719169558</c:v>
                </c:pt>
                <c:pt idx="75">
                  <c:v>1.2732395447351628</c:v>
                </c:pt>
                <c:pt idx="76">
                  <c:v>1.2506869719169442</c:v>
                </c:pt>
                <c:pt idx="77">
                  <c:v>1.1838281895978056</c:v>
                </c:pt>
                <c:pt idx="78">
                  <c:v>1.0750317034733521</c:v>
                </c:pt>
                <c:pt idx="79">
                  <c:v>0.92815168330423237</c:v>
                </c:pt>
                <c:pt idx="80">
                  <c:v>0.74839142703088257</c:v>
                </c:pt>
                <c:pt idx="81">
                  <c:v>0.54211903134994244</c:v>
                </c:pt>
                <c:pt idx="82">
                  <c:v>0.31664179871398485</c:v>
                </c:pt>
                <c:pt idx="83">
                  <c:v>7.9947372499151528E-2</c:v>
                </c:pt>
                <c:pt idx="84">
                  <c:v>-0.15957922924363702</c:v>
                </c:pt>
                <c:pt idx="85">
                  <c:v>-0.39345265723342221</c:v>
                </c:pt>
                <c:pt idx="86">
                  <c:v>-0.61338782868779174</c:v>
                </c:pt>
                <c:pt idx="87">
                  <c:v>-0.8115934305109197</c:v>
                </c:pt>
                <c:pt idx="88">
                  <c:v>-0.98104793044428418</c:v>
                </c:pt>
                <c:pt idx="89">
                  <c:v>-1.1157483183474486</c:v>
                </c:pt>
                <c:pt idx="90">
                  <c:v>-1.2109227658250636</c:v>
                </c:pt>
                <c:pt idx="91">
                  <c:v>-1.2631996706267126</c:v>
                </c:pt>
                <c:pt idx="92">
                  <c:v>-1.2707270973375338</c:v>
                </c:pt>
                <c:pt idx="93">
                  <c:v>-1.2332383831135532</c:v>
                </c:pt>
                <c:pt idx="94">
                  <c:v>-1.1520615843458755</c:v>
                </c:pt>
                <c:pt idx="95">
                  <c:v>-1.0300724296009431</c:v>
                </c:pt>
                <c:pt idx="96">
                  <c:v>-0.87159244550238379</c:v>
                </c:pt>
                <c:pt idx="97">
                  <c:v>-0.68223586449592211</c:v>
                </c:pt>
                <c:pt idx="98">
                  <c:v>-0.46871073786603107</c:v>
                </c:pt>
                <c:pt idx="99">
                  <c:v>-0.2385812996749595</c:v>
                </c:pt>
                <c:pt idx="100">
                  <c:v>4.8822066540097185E-14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E35-407A-88C4-D0F2E0DD47ED}"/>
            </c:ext>
          </c:extLst>
        </c:ser>
        <c:ser>
          <c:idx val="1"/>
          <c:order val="1"/>
          <c:tx>
            <c:v>s3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sinus'!$M$19:$M$119</c:f>
              <c:numCache>
                <c:formatCode>0.00E+00</c:formatCode>
                <c:ptCount val="101"/>
                <c:pt idx="0">
                  <c:v>-0.38152100372240966</c:v>
                </c:pt>
                <c:pt idx="1">
                  <c:v>-0.35096839149610554</c:v>
                </c:pt>
                <c:pt idx="2">
                  <c:v>-0.30798254902834943</c:v>
                </c:pt>
                <c:pt idx="3">
                  <c:v>-0.25408627121883642</c:v>
                </c:pt>
                <c:pt idx="4">
                  <c:v>-0.19118886057856008</c:v>
                </c:pt>
                <c:pt idx="5">
                  <c:v>-0.12151848923649229</c:v>
                </c:pt>
                <c:pt idx="6">
                  <c:v>-4.7543264831075391E-2</c:v>
                </c:pt>
                <c:pt idx="7">
                  <c:v>2.8116203433326291E-2</c:v>
                </c:pt>
                <c:pt idx="8">
                  <c:v>0.10277964117397659</c:v>
                </c:pt>
                <c:pt idx="9">
                  <c:v>0.17380205888600689</c:v>
                </c:pt>
                <c:pt idx="10">
                  <c:v>0.23866745201426609</c:v>
                </c:pt>
                <c:pt idx="11">
                  <c:v>0.29507793166902252</c:v>
                </c:pt>
                <c:pt idx="12">
                  <c:v>0.34103512848547785</c:v>
                </c:pt>
                <c:pt idx="13">
                  <c:v>0.37491098585478783</c:v>
                </c:pt>
                <c:pt idx="14">
                  <c:v>0.39550543464108567</c:v>
                </c:pt>
                <c:pt idx="15">
                  <c:v>0.40208890622890653</c:v>
                </c:pt>
                <c:pt idx="16">
                  <c:v>0.39442817785511047</c:v>
                </c:pt>
                <c:pt idx="17">
                  <c:v>0.37279463464153884</c:v>
                </c:pt>
                <c:pt idx="18">
                  <c:v>0.33795465564177596</c:v>
                </c:pt>
                <c:pt idx="19">
                  <c:v>0.29114246448110281</c:v>
                </c:pt>
                <c:pt idx="20">
                  <c:v>0.23401640636925877</c:v>
                </c:pt>
                <c:pt idx="21">
                  <c:v>0.16860020039463083</c:v>
                </c:pt>
                <c:pt idx="22">
                  <c:v>9.7211248266636671E-2</c:v>
                </c:pt>
                <c:pt idx="23">
                  <c:v>2.2378539204846556E-2</c:v>
                </c:pt>
                <c:pt idx="24">
                  <c:v>-5.3246940764930861E-2</c:v>
                </c:pt>
                <c:pt idx="25">
                  <c:v>-0.1269861213122411</c:v>
                </c:pt>
                <c:pt idx="26">
                  <c:v>-0.19622675520407157</c:v>
                </c:pt>
                <c:pt idx="27">
                  <c:v>-0.2585159584653966</c:v>
                </c:pt>
                <c:pt idx="28">
                  <c:v>-0.31164710501686094</c:v>
                </c:pt>
                <c:pt idx="29">
                  <c:v>-0.35373799750373763</c:v>
                </c:pt>
                <c:pt idx="30">
                  <c:v>-0.38329754507557562</c:v>
                </c:pt>
                <c:pt idx="31">
                  <c:v>-0.3992785860229478</c:v>
                </c:pt>
                <c:pt idx="32">
                  <c:v>-0.40111498400306356</c:v>
                </c:pt>
                <c:pt idx="33">
                  <c:v>-0.38874168370195461</c:v>
                </c:pt>
                <c:pt idx="34">
                  <c:v>-0.36259701545140532</c:v>
                </c:pt>
                <c:pt idx="35">
                  <c:v>-0.32360716715842286</c:v>
                </c:pt>
                <c:pt idx="36">
                  <c:v>-0.27315337363688763</c:v>
                </c:pt>
                <c:pt idx="37">
                  <c:v>-0.21302298567566605</c:v>
                </c:pt>
                <c:pt idx="38">
                  <c:v>-0.14534615224584602</c:v>
                </c:pt>
                <c:pt idx="39">
                  <c:v>-7.2520358911464924E-2</c:v>
                </c:pt>
                <c:pt idx="40">
                  <c:v>2.8745042918447753E-3</c:v>
                </c:pt>
                <c:pt idx="41">
                  <c:v>7.816753674755296E-2</c:v>
                </c:pt>
                <c:pt idx="42">
                  <c:v>0.15069144524412961</c:v>
                </c:pt>
                <c:pt idx="43">
                  <c:v>0.21787703416682561</c:v>
                </c:pt>
                <c:pt idx="44">
                  <c:v>0.27734422053317342</c:v>
                </c:pt>
                <c:pt idx="45">
                  <c:v>0.32698634961921841</c:v>
                </c:pt>
                <c:pt idx="46">
                  <c:v>0.36504482425337015</c:v>
                </c:pt>
                <c:pt idx="47">
                  <c:v>0.39017140399794215</c:v>
                </c:pt>
                <c:pt idx="48">
                  <c:v>0.40147596723881185</c:v>
                </c:pt>
                <c:pt idx="49">
                  <c:v>0.39855804418736507</c:v>
                </c:pt>
                <c:pt idx="50">
                  <c:v>0.38152100372240816</c:v>
                </c:pt>
                <c:pt idx="51">
                  <c:v>0.35096839149610309</c:v>
                </c:pt>
                <c:pt idx="52">
                  <c:v>0.30798254902834604</c:v>
                </c:pt>
                <c:pt idx="53">
                  <c:v>0.25408627121883209</c:v>
                </c:pt>
                <c:pt idx="54">
                  <c:v>0.19118886057855553</c:v>
                </c:pt>
                <c:pt idx="55">
                  <c:v>0.12151848923648706</c:v>
                </c:pt>
                <c:pt idx="56">
                  <c:v>4.754326483106968E-2</c:v>
                </c:pt>
                <c:pt idx="57">
                  <c:v>-2.811620343333229E-2</c:v>
                </c:pt>
                <c:pt idx="58">
                  <c:v>-0.10277964117398265</c:v>
                </c:pt>
                <c:pt idx="59">
                  <c:v>-0.1738020588860128</c:v>
                </c:pt>
                <c:pt idx="60">
                  <c:v>-0.23866745201427106</c:v>
                </c:pt>
                <c:pt idx="61">
                  <c:v>-0.29507793166902685</c:v>
                </c:pt>
                <c:pt idx="62">
                  <c:v>-0.3410351284854814</c:v>
                </c:pt>
                <c:pt idx="63">
                  <c:v>-0.37491098585479032</c:v>
                </c:pt>
                <c:pt idx="64">
                  <c:v>-0.39550543464108701</c:v>
                </c:pt>
                <c:pt idx="65">
                  <c:v>-0.40208890622890647</c:v>
                </c:pt>
                <c:pt idx="66">
                  <c:v>-0.39442817785510892</c:v>
                </c:pt>
                <c:pt idx="67">
                  <c:v>-0.37279463464153589</c:v>
                </c:pt>
                <c:pt idx="68">
                  <c:v>-0.33795465564177141</c:v>
                </c:pt>
                <c:pt idx="69">
                  <c:v>-0.29114246448109676</c:v>
                </c:pt>
                <c:pt idx="70">
                  <c:v>-0.23401640636925194</c:v>
                </c:pt>
                <c:pt idx="71">
                  <c:v>-0.16860020039462223</c:v>
                </c:pt>
                <c:pt idx="72">
                  <c:v>-9.7211248266628136E-2</c:v>
                </c:pt>
                <c:pt idx="73">
                  <c:v>-2.237853920483672E-2</c:v>
                </c:pt>
                <c:pt idx="74">
                  <c:v>5.324694076494027E-2</c:v>
                </c:pt>
                <c:pt idx="75">
                  <c:v>0.12698612131224979</c:v>
                </c:pt>
                <c:pt idx="76">
                  <c:v>0.1962267552040802</c:v>
                </c:pt>
                <c:pt idx="77">
                  <c:v>0.25851595846540359</c:v>
                </c:pt>
                <c:pt idx="78">
                  <c:v>0.31164710501686721</c:v>
                </c:pt>
                <c:pt idx="79">
                  <c:v>0.35373799750374219</c:v>
                </c:pt>
                <c:pt idx="80">
                  <c:v>0.38329754507557867</c:v>
                </c:pt>
                <c:pt idx="81">
                  <c:v>0.39927858602294891</c:v>
                </c:pt>
                <c:pt idx="82">
                  <c:v>0.40111498400306289</c:v>
                </c:pt>
                <c:pt idx="83">
                  <c:v>0.38874168370195211</c:v>
                </c:pt>
                <c:pt idx="84">
                  <c:v>0.36259701545140105</c:v>
                </c:pt>
                <c:pt idx="85">
                  <c:v>0.32360716715841698</c:v>
                </c:pt>
                <c:pt idx="86">
                  <c:v>0.27315337363688064</c:v>
                </c:pt>
                <c:pt idx="87">
                  <c:v>0.21302298567565861</c:v>
                </c:pt>
                <c:pt idx="88">
                  <c:v>0.14534615224583716</c:v>
                </c:pt>
                <c:pt idx="89">
                  <c:v>7.2520358911456279E-2</c:v>
                </c:pt>
                <c:pt idx="90">
                  <c:v>-2.8745042918542703E-3</c:v>
                </c:pt>
                <c:pt idx="91">
                  <c:v>-7.8167536747561564E-2</c:v>
                </c:pt>
                <c:pt idx="92">
                  <c:v>-0.15069144524413974</c:v>
                </c:pt>
                <c:pt idx="93">
                  <c:v>-0.21787703416683391</c:v>
                </c:pt>
                <c:pt idx="94">
                  <c:v>-0.27734422053318103</c:v>
                </c:pt>
                <c:pt idx="95">
                  <c:v>-0.32698634961922413</c:v>
                </c:pt>
                <c:pt idx="96">
                  <c:v>-0.36504482425337459</c:v>
                </c:pt>
                <c:pt idx="97">
                  <c:v>-0.39017140399794453</c:v>
                </c:pt>
                <c:pt idx="98">
                  <c:v>-0.40147596723881246</c:v>
                </c:pt>
                <c:pt idx="99">
                  <c:v>-0.39855804418736368</c:v>
                </c:pt>
                <c:pt idx="100">
                  <c:v>-0.38152100372240461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E35-407A-88C4-D0F2E0DD4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9963520"/>
        <c:axId val="1005205632"/>
      </c:scatterChart>
      <c:valAx>
        <c:axId val="999963520"/>
        <c:scaling>
          <c:orientation val="minMax"/>
          <c:max val="5.0000000000000012E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05205632"/>
        <c:crosses val="autoZero"/>
        <c:crossBetween val="midCat"/>
      </c:valAx>
      <c:valAx>
        <c:axId val="1005205632"/>
        <c:scaling>
          <c:orientation val="minMax"/>
          <c:max val="4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99635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</a:t>
            </a:r>
            <a:r>
              <a:rPr lang="fr-FR" baseline="0"/>
              <a:t> 3c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e5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sinus'!$D$19:$D$119</c:f>
              <c:numCache>
                <c:formatCode>0.00E+00</c:formatCode>
                <c:ptCount val="101"/>
                <c:pt idx="0">
                  <c:v>0</c:v>
                </c:pt>
                <c:pt idx="1">
                  <c:v>0.23607159434003189</c:v>
                </c:pt>
                <c:pt idx="2">
                  <c:v>0.44903485621854689</c:v>
                </c:pt>
                <c:pt idx="3">
                  <c:v>0.61804345776058078</c:v>
                </c:pt>
                <c:pt idx="4">
                  <c:v>0.72655365949503081</c:v>
                </c:pt>
                <c:pt idx="5">
                  <c:v>0.76394372684109768</c:v>
                </c:pt>
                <c:pt idx="6">
                  <c:v>0.72655365949503081</c:v>
                </c:pt>
                <c:pt idx="7">
                  <c:v>0.61804345776058067</c:v>
                </c:pt>
                <c:pt idx="8">
                  <c:v>0.44903485621854655</c:v>
                </c:pt>
                <c:pt idx="9">
                  <c:v>0.23607159434003161</c:v>
                </c:pt>
                <c:pt idx="10">
                  <c:v>9.3594447657650372E-17</c:v>
                </c:pt>
                <c:pt idx="11">
                  <c:v>-0.23607159434003175</c:v>
                </c:pt>
                <c:pt idx="12">
                  <c:v>-0.44903485621854672</c:v>
                </c:pt>
                <c:pt idx="13">
                  <c:v>-0.61804345776058067</c:v>
                </c:pt>
                <c:pt idx="14">
                  <c:v>-0.7265536594950307</c:v>
                </c:pt>
                <c:pt idx="15">
                  <c:v>-0.76394372684109768</c:v>
                </c:pt>
                <c:pt idx="16">
                  <c:v>-0.72655365949503059</c:v>
                </c:pt>
                <c:pt idx="17">
                  <c:v>-0.61804345776058034</c:v>
                </c:pt>
                <c:pt idx="18">
                  <c:v>-0.44903485621854639</c:v>
                </c:pt>
                <c:pt idx="19">
                  <c:v>-0.236071594340032</c:v>
                </c:pt>
                <c:pt idx="20">
                  <c:v>-1.8718889531530074E-16</c:v>
                </c:pt>
                <c:pt idx="21">
                  <c:v>0.23607159434003167</c:v>
                </c:pt>
                <c:pt idx="22">
                  <c:v>0.44903485621854661</c:v>
                </c:pt>
                <c:pt idx="23">
                  <c:v>0.61804345776058056</c:v>
                </c:pt>
                <c:pt idx="24">
                  <c:v>0.7265536594950307</c:v>
                </c:pt>
                <c:pt idx="25">
                  <c:v>0.76394372684109768</c:v>
                </c:pt>
                <c:pt idx="26">
                  <c:v>0.72655365949503081</c:v>
                </c:pt>
                <c:pt idx="27">
                  <c:v>0.61804345776058001</c:v>
                </c:pt>
                <c:pt idx="28">
                  <c:v>0.44903485621854483</c:v>
                </c:pt>
                <c:pt idx="29">
                  <c:v>0.23607159434002956</c:v>
                </c:pt>
                <c:pt idx="30">
                  <c:v>-2.4332899852092498E-15</c:v>
                </c:pt>
                <c:pt idx="31">
                  <c:v>-0.23607159434003544</c:v>
                </c:pt>
                <c:pt idx="32">
                  <c:v>-0.44903485621854983</c:v>
                </c:pt>
                <c:pt idx="33">
                  <c:v>-0.61804345776058367</c:v>
                </c:pt>
                <c:pt idx="34">
                  <c:v>-0.72655365949503237</c:v>
                </c:pt>
                <c:pt idx="35">
                  <c:v>-0.76394372684109768</c:v>
                </c:pt>
                <c:pt idx="36">
                  <c:v>-0.72655365949502881</c:v>
                </c:pt>
                <c:pt idx="37">
                  <c:v>-0.6180434577605769</c:v>
                </c:pt>
                <c:pt idx="38">
                  <c:v>-0.4490348562185405</c:v>
                </c:pt>
                <c:pt idx="39">
                  <c:v>-0.23607159434002317</c:v>
                </c:pt>
                <c:pt idx="40">
                  <c:v>9.1248788580071026E-15</c:v>
                </c:pt>
                <c:pt idx="41">
                  <c:v>0.2360715943400418</c:v>
                </c:pt>
                <c:pt idx="42">
                  <c:v>0.44903485621855416</c:v>
                </c:pt>
                <c:pt idx="43">
                  <c:v>0.61804345776058678</c:v>
                </c:pt>
                <c:pt idx="44">
                  <c:v>0.72655365949503437</c:v>
                </c:pt>
                <c:pt idx="45">
                  <c:v>0.76394372684109768</c:v>
                </c:pt>
                <c:pt idx="46">
                  <c:v>0.7265536594950267</c:v>
                </c:pt>
                <c:pt idx="47">
                  <c:v>0.61804345776057212</c:v>
                </c:pt>
                <c:pt idx="48">
                  <c:v>0.44903485621853617</c:v>
                </c:pt>
                <c:pt idx="49">
                  <c:v>0.23607159434001809</c:v>
                </c:pt>
                <c:pt idx="50">
                  <c:v>-1.5816467730804956E-14</c:v>
                </c:pt>
                <c:pt idx="51">
                  <c:v>-0.23607159434004815</c:v>
                </c:pt>
                <c:pt idx="52">
                  <c:v>-0.4490348562185596</c:v>
                </c:pt>
                <c:pt idx="53">
                  <c:v>-0.61804345776059078</c:v>
                </c:pt>
                <c:pt idx="54">
                  <c:v>-0.7265536594950357</c:v>
                </c:pt>
                <c:pt idx="55">
                  <c:v>-0.76394372684109768</c:v>
                </c:pt>
                <c:pt idx="56">
                  <c:v>-0.72655365949502504</c:v>
                </c:pt>
                <c:pt idx="57">
                  <c:v>-0.61804345776056901</c:v>
                </c:pt>
                <c:pt idx="58">
                  <c:v>-0.44903485621852968</c:v>
                </c:pt>
                <c:pt idx="59">
                  <c:v>-0.23607159434001046</c:v>
                </c:pt>
                <c:pt idx="60">
                  <c:v>2.1151019939511707E-14</c:v>
                </c:pt>
                <c:pt idx="61">
                  <c:v>0.23607159434005326</c:v>
                </c:pt>
                <c:pt idx="62">
                  <c:v>0.44903485621856604</c:v>
                </c:pt>
                <c:pt idx="63">
                  <c:v>0.61804345776059399</c:v>
                </c:pt>
                <c:pt idx="64">
                  <c:v>0.72655365949503814</c:v>
                </c:pt>
                <c:pt idx="65">
                  <c:v>0.76394372684109768</c:v>
                </c:pt>
                <c:pt idx="66">
                  <c:v>0.7265536594950226</c:v>
                </c:pt>
                <c:pt idx="67">
                  <c:v>0.61804345776056591</c:v>
                </c:pt>
                <c:pt idx="68">
                  <c:v>0.44903485621852313</c:v>
                </c:pt>
                <c:pt idx="69">
                  <c:v>0.23607159434000538</c:v>
                </c:pt>
                <c:pt idx="70">
                  <c:v>-2.6485572148218458E-14</c:v>
                </c:pt>
                <c:pt idx="71">
                  <c:v>-0.23607159434005834</c:v>
                </c:pt>
                <c:pt idx="72">
                  <c:v>-0.44903485621857037</c:v>
                </c:pt>
                <c:pt idx="73">
                  <c:v>-0.61804345776059866</c:v>
                </c:pt>
                <c:pt idx="74">
                  <c:v>-0.72655365949503981</c:v>
                </c:pt>
                <c:pt idx="75">
                  <c:v>-0.76394372684109768</c:v>
                </c:pt>
                <c:pt idx="76">
                  <c:v>-0.72655365949502093</c:v>
                </c:pt>
                <c:pt idx="77">
                  <c:v>-0.61804345776056269</c:v>
                </c:pt>
                <c:pt idx="78">
                  <c:v>-0.4490348562185188</c:v>
                </c:pt>
                <c:pt idx="79">
                  <c:v>-0.23607159434000027</c:v>
                </c:pt>
                <c:pt idx="80">
                  <c:v>3.4534197685107414E-14</c:v>
                </c:pt>
                <c:pt idx="81">
                  <c:v>0.23607159434006597</c:v>
                </c:pt>
                <c:pt idx="82">
                  <c:v>0.4490348562185747</c:v>
                </c:pt>
                <c:pt idx="83">
                  <c:v>0.61804345776060177</c:v>
                </c:pt>
                <c:pt idx="84">
                  <c:v>0.72655365949504147</c:v>
                </c:pt>
                <c:pt idx="85">
                  <c:v>0.76394372684109768</c:v>
                </c:pt>
                <c:pt idx="86">
                  <c:v>0.72655365949501927</c:v>
                </c:pt>
                <c:pt idx="87">
                  <c:v>0.61804345776055958</c:v>
                </c:pt>
                <c:pt idx="88">
                  <c:v>0.44903485621851447</c:v>
                </c:pt>
                <c:pt idx="89">
                  <c:v>0.23607159433999522</c:v>
                </c:pt>
                <c:pt idx="90">
                  <c:v>-3.9868749893814162E-14</c:v>
                </c:pt>
                <c:pt idx="91">
                  <c:v>-0.23607159434007105</c:v>
                </c:pt>
                <c:pt idx="92">
                  <c:v>-0.44903485621858119</c:v>
                </c:pt>
                <c:pt idx="93">
                  <c:v>-0.61804345776060488</c:v>
                </c:pt>
                <c:pt idx="94">
                  <c:v>-0.72655365949504391</c:v>
                </c:pt>
                <c:pt idx="95">
                  <c:v>-0.76394372684109768</c:v>
                </c:pt>
                <c:pt idx="96">
                  <c:v>-0.7265536594950176</c:v>
                </c:pt>
                <c:pt idx="97">
                  <c:v>-0.61804345776055336</c:v>
                </c:pt>
                <c:pt idx="98">
                  <c:v>-0.44903485621851025</c:v>
                </c:pt>
                <c:pt idx="99">
                  <c:v>-0.23607159433999014</c:v>
                </c:pt>
                <c:pt idx="100">
                  <c:v>4.7917375430703115E-14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DA6-492B-ABFB-3E79B0C0C755}"/>
            </c:ext>
          </c:extLst>
        </c:ser>
        <c:ser>
          <c:idx val="1"/>
          <c:order val="1"/>
          <c:tx>
            <c:v>s5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'Signal créneau = somme sinus'!$A$19:$A$119</c:f>
              <c:numCache>
                <c:formatCode>0.00E+00</c:formatCode>
                <c:ptCount val="101"/>
                <c:pt idx="0" formatCode="General">
                  <c:v>0</c:v>
                </c:pt>
                <c:pt idx="1">
                  <c:v>5.0000000000000004E-6</c:v>
                </c:pt>
                <c:pt idx="2">
                  <c:v>1.0000000000000001E-5</c:v>
                </c:pt>
                <c:pt idx="3">
                  <c:v>1.5000000000000002E-5</c:v>
                </c:pt>
                <c:pt idx="4">
                  <c:v>2.0000000000000002E-5</c:v>
                </c:pt>
                <c:pt idx="5">
                  <c:v>2.5000000000000001E-5</c:v>
                </c:pt>
                <c:pt idx="6">
                  <c:v>3.0000000000000001E-5</c:v>
                </c:pt>
                <c:pt idx="7">
                  <c:v>3.5000000000000004E-5</c:v>
                </c:pt>
                <c:pt idx="8">
                  <c:v>4.0000000000000003E-5</c:v>
                </c:pt>
                <c:pt idx="9">
                  <c:v>4.5000000000000003E-5</c:v>
                </c:pt>
                <c:pt idx="10">
                  <c:v>5.0000000000000002E-5</c:v>
                </c:pt>
                <c:pt idx="11">
                  <c:v>5.5000000000000002E-5</c:v>
                </c:pt>
                <c:pt idx="12">
                  <c:v>6.0000000000000002E-5</c:v>
                </c:pt>
                <c:pt idx="13">
                  <c:v>6.5000000000000008E-5</c:v>
                </c:pt>
                <c:pt idx="14">
                  <c:v>7.0000000000000007E-5</c:v>
                </c:pt>
                <c:pt idx="15">
                  <c:v>7.5000000000000007E-5</c:v>
                </c:pt>
                <c:pt idx="16">
                  <c:v>8.0000000000000007E-5</c:v>
                </c:pt>
                <c:pt idx="17">
                  <c:v>8.5000000000000006E-5</c:v>
                </c:pt>
                <c:pt idx="18">
                  <c:v>9.0000000000000006E-5</c:v>
                </c:pt>
                <c:pt idx="19">
                  <c:v>9.5000000000000005E-5</c:v>
                </c:pt>
                <c:pt idx="20">
                  <c:v>1E-4</c:v>
                </c:pt>
                <c:pt idx="21">
                  <c:v>1.05E-4</c:v>
                </c:pt>
                <c:pt idx="22">
                  <c:v>1.1E-4</c:v>
                </c:pt>
                <c:pt idx="23">
                  <c:v>1.15E-4</c:v>
                </c:pt>
                <c:pt idx="24">
                  <c:v>1.2E-4</c:v>
                </c:pt>
                <c:pt idx="25">
                  <c:v>1.25E-4</c:v>
                </c:pt>
                <c:pt idx="26">
                  <c:v>1.3000000000000002E-4</c:v>
                </c:pt>
                <c:pt idx="27">
                  <c:v>1.3500000000000003E-4</c:v>
                </c:pt>
                <c:pt idx="28">
                  <c:v>1.4000000000000004E-4</c:v>
                </c:pt>
                <c:pt idx="29">
                  <c:v>1.4500000000000006E-4</c:v>
                </c:pt>
                <c:pt idx="30">
                  <c:v>1.5000000000000007E-4</c:v>
                </c:pt>
                <c:pt idx="31">
                  <c:v>1.5500000000000008E-4</c:v>
                </c:pt>
                <c:pt idx="32">
                  <c:v>1.6000000000000009E-4</c:v>
                </c:pt>
                <c:pt idx="33">
                  <c:v>1.6500000000000011E-4</c:v>
                </c:pt>
                <c:pt idx="34">
                  <c:v>1.7000000000000012E-4</c:v>
                </c:pt>
                <c:pt idx="35">
                  <c:v>1.7500000000000013E-4</c:v>
                </c:pt>
                <c:pt idx="36">
                  <c:v>1.8000000000000015E-4</c:v>
                </c:pt>
                <c:pt idx="37">
                  <c:v>1.8500000000000016E-4</c:v>
                </c:pt>
                <c:pt idx="38">
                  <c:v>1.9000000000000017E-4</c:v>
                </c:pt>
                <c:pt idx="39">
                  <c:v>1.9500000000000019E-4</c:v>
                </c:pt>
                <c:pt idx="40">
                  <c:v>2.000000000000002E-4</c:v>
                </c:pt>
                <c:pt idx="41">
                  <c:v>2.0500000000000021E-4</c:v>
                </c:pt>
                <c:pt idx="42">
                  <c:v>2.1000000000000023E-4</c:v>
                </c:pt>
                <c:pt idx="43">
                  <c:v>2.1500000000000024E-4</c:v>
                </c:pt>
                <c:pt idx="44">
                  <c:v>2.2000000000000025E-4</c:v>
                </c:pt>
                <c:pt idx="45">
                  <c:v>2.2500000000000026E-4</c:v>
                </c:pt>
                <c:pt idx="46">
                  <c:v>2.3000000000000028E-4</c:v>
                </c:pt>
                <c:pt idx="47">
                  <c:v>2.3500000000000029E-4</c:v>
                </c:pt>
                <c:pt idx="48">
                  <c:v>2.400000000000003E-4</c:v>
                </c:pt>
                <c:pt idx="49">
                  <c:v>2.4500000000000032E-4</c:v>
                </c:pt>
                <c:pt idx="50">
                  <c:v>2.5000000000000033E-4</c:v>
                </c:pt>
                <c:pt idx="51">
                  <c:v>2.5500000000000034E-4</c:v>
                </c:pt>
                <c:pt idx="52">
                  <c:v>2.6000000000000036E-4</c:v>
                </c:pt>
                <c:pt idx="53">
                  <c:v>2.6500000000000037E-4</c:v>
                </c:pt>
                <c:pt idx="54">
                  <c:v>2.7000000000000038E-4</c:v>
                </c:pt>
                <c:pt idx="55">
                  <c:v>2.750000000000004E-4</c:v>
                </c:pt>
                <c:pt idx="56">
                  <c:v>2.8000000000000041E-4</c:v>
                </c:pt>
                <c:pt idx="57">
                  <c:v>2.8500000000000042E-4</c:v>
                </c:pt>
                <c:pt idx="58">
                  <c:v>2.9000000000000044E-4</c:v>
                </c:pt>
                <c:pt idx="59">
                  <c:v>2.9500000000000045E-4</c:v>
                </c:pt>
                <c:pt idx="60">
                  <c:v>3.0000000000000046E-4</c:v>
                </c:pt>
                <c:pt idx="61">
                  <c:v>3.0500000000000047E-4</c:v>
                </c:pt>
                <c:pt idx="62">
                  <c:v>3.1000000000000049E-4</c:v>
                </c:pt>
                <c:pt idx="63">
                  <c:v>3.150000000000005E-4</c:v>
                </c:pt>
                <c:pt idx="64">
                  <c:v>3.2000000000000051E-4</c:v>
                </c:pt>
                <c:pt idx="65">
                  <c:v>3.2500000000000053E-4</c:v>
                </c:pt>
                <c:pt idx="66">
                  <c:v>3.3000000000000054E-4</c:v>
                </c:pt>
                <c:pt idx="67">
                  <c:v>3.3500000000000055E-4</c:v>
                </c:pt>
                <c:pt idx="68">
                  <c:v>3.4000000000000057E-4</c:v>
                </c:pt>
                <c:pt idx="69">
                  <c:v>3.4500000000000058E-4</c:v>
                </c:pt>
                <c:pt idx="70">
                  <c:v>3.5000000000000059E-4</c:v>
                </c:pt>
                <c:pt idx="71">
                  <c:v>3.5500000000000061E-4</c:v>
                </c:pt>
                <c:pt idx="72">
                  <c:v>3.6000000000000062E-4</c:v>
                </c:pt>
                <c:pt idx="73">
                  <c:v>3.6500000000000063E-4</c:v>
                </c:pt>
                <c:pt idx="74">
                  <c:v>3.7000000000000065E-4</c:v>
                </c:pt>
                <c:pt idx="75">
                  <c:v>3.7500000000000066E-4</c:v>
                </c:pt>
                <c:pt idx="76">
                  <c:v>3.8000000000000067E-4</c:v>
                </c:pt>
                <c:pt idx="77">
                  <c:v>3.8500000000000068E-4</c:v>
                </c:pt>
                <c:pt idx="78">
                  <c:v>3.900000000000007E-4</c:v>
                </c:pt>
                <c:pt idx="79">
                  <c:v>3.9500000000000071E-4</c:v>
                </c:pt>
                <c:pt idx="80">
                  <c:v>4.0000000000000072E-4</c:v>
                </c:pt>
                <c:pt idx="81">
                  <c:v>4.0500000000000074E-4</c:v>
                </c:pt>
                <c:pt idx="82">
                  <c:v>4.1000000000000075E-4</c:v>
                </c:pt>
                <c:pt idx="83">
                  <c:v>4.1500000000000076E-4</c:v>
                </c:pt>
                <c:pt idx="84">
                  <c:v>4.2000000000000078E-4</c:v>
                </c:pt>
                <c:pt idx="85">
                  <c:v>4.2500000000000079E-4</c:v>
                </c:pt>
                <c:pt idx="86">
                  <c:v>4.300000000000008E-4</c:v>
                </c:pt>
                <c:pt idx="87">
                  <c:v>4.3500000000000082E-4</c:v>
                </c:pt>
                <c:pt idx="88">
                  <c:v>4.4000000000000083E-4</c:v>
                </c:pt>
                <c:pt idx="89">
                  <c:v>4.4500000000000084E-4</c:v>
                </c:pt>
                <c:pt idx="90">
                  <c:v>4.5000000000000086E-4</c:v>
                </c:pt>
                <c:pt idx="91">
                  <c:v>4.5500000000000087E-4</c:v>
                </c:pt>
                <c:pt idx="92">
                  <c:v>4.6000000000000088E-4</c:v>
                </c:pt>
                <c:pt idx="93">
                  <c:v>4.6500000000000089E-4</c:v>
                </c:pt>
                <c:pt idx="94">
                  <c:v>4.7000000000000091E-4</c:v>
                </c:pt>
                <c:pt idx="95">
                  <c:v>4.7500000000000092E-4</c:v>
                </c:pt>
                <c:pt idx="96">
                  <c:v>4.8000000000000093E-4</c:v>
                </c:pt>
                <c:pt idx="97">
                  <c:v>4.8500000000000095E-4</c:v>
                </c:pt>
                <c:pt idx="98">
                  <c:v>4.9000000000000096E-4</c:v>
                </c:pt>
                <c:pt idx="99">
                  <c:v>4.9500000000000097E-4</c:v>
                </c:pt>
                <c:pt idx="100">
                  <c:v>5.0000000000000099E-4</c:v>
                </c:pt>
              </c:numCache>
            </c:numRef>
          </c:xVal>
          <c:yVal>
            <c:numRef>
              <c:f>'Signal créneau = somme sinus'!$N$19:$N$119</c:f>
              <c:numCache>
                <c:formatCode>0.00E+00</c:formatCode>
                <c:ptCount val="101"/>
                <c:pt idx="0">
                  <c:v>-0.14671223037112083</c:v>
                </c:pt>
                <c:pt idx="1">
                  <c:v>-0.13047768004562815</c:v>
                </c:pt>
                <c:pt idx="2">
                  <c:v>-0.10147106530581672</c:v>
                </c:pt>
                <c:pt idx="3">
                  <c:v>-6.2531755703387995E-2</c:v>
                </c:pt>
                <c:pt idx="4">
                  <c:v>-1.7471402168350858E-2</c:v>
                </c:pt>
                <c:pt idx="5">
                  <c:v>2.9299173941341242E-2</c:v>
                </c:pt>
                <c:pt idx="6">
                  <c:v>7.320174276630638E-2</c:v>
                </c:pt>
                <c:pt idx="7">
                  <c:v>0.10993881498277336</c:v>
                </c:pt>
                <c:pt idx="8">
                  <c:v>0.1359143099999614</c:v>
                </c:pt>
                <c:pt idx="9">
                  <c:v>0.14858556538367226</c:v>
                </c:pt>
                <c:pt idx="10">
                  <c:v>0.14671223037112083</c:v>
                </c:pt>
                <c:pt idx="11">
                  <c:v>0.13047768004562815</c:v>
                </c:pt>
                <c:pt idx="12">
                  <c:v>0.10147106530581672</c:v>
                </c:pt>
                <c:pt idx="13">
                  <c:v>6.2531755703388009E-2</c:v>
                </c:pt>
                <c:pt idx="14">
                  <c:v>1.7471402168350875E-2</c:v>
                </c:pt>
                <c:pt idx="15">
                  <c:v>-2.9299173941341388E-2</c:v>
                </c:pt>
                <c:pt idx="16">
                  <c:v>-7.3201742766306505E-2</c:v>
                </c:pt>
                <c:pt idx="17">
                  <c:v>-0.10993881498277348</c:v>
                </c:pt>
                <c:pt idx="18">
                  <c:v>-0.13591430999996143</c:v>
                </c:pt>
                <c:pt idx="19">
                  <c:v>-0.14858556538367226</c:v>
                </c:pt>
                <c:pt idx="20">
                  <c:v>-0.14671223037112083</c:v>
                </c:pt>
                <c:pt idx="21">
                  <c:v>-0.13047768004562815</c:v>
                </c:pt>
                <c:pt idx="22">
                  <c:v>-0.10147106530581673</c:v>
                </c:pt>
                <c:pt idx="23">
                  <c:v>-6.2531755703388023E-2</c:v>
                </c:pt>
                <c:pt idx="24">
                  <c:v>-1.7471402168350896E-2</c:v>
                </c:pt>
                <c:pt idx="25">
                  <c:v>2.9299173941341371E-2</c:v>
                </c:pt>
                <c:pt idx="26">
                  <c:v>7.320174276630638E-2</c:v>
                </c:pt>
                <c:pt idx="27">
                  <c:v>0.10993881498277355</c:v>
                </c:pt>
                <c:pt idx="28">
                  <c:v>0.1359143099999616</c:v>
                </c:pt>
                <c:pt idx="29">
                  <c:v>0.14858556538367232</c:v>
                </c:pt>
                <c:pt idx="30">
                  <c:v>0.14671223037112074</c:v>
                </c:pt>
                <c:pt idx="31">
                  <c:v>0.13047768004562776</c:v>
                </c:pt>
                <c:pt idx="32">
                  <c:v>0.10147106530581618</c:v>
                </c:pt>
                <c:pt idx="33">
                  <c:v>6.2531755703387079E-2</c:v>
                </c:pt>
                <c:pt idx="34">
                  <c:v>1.7471402168349855E-2</c:v>
                </c:pt>
                <c:pt idx="35">
                  <c:v>-2.9299173941342526E-2</c:v>
                </c:pt>
                <c:pt idx="36">
                  <c:v>-7.3201742766307518E-2</c:v>
                </c:pt>
                <c:pt idx="37">
                  <c:v>-0.10993881498277426</c:v>
                </c:pt>
                <c:pt idx="38">
                  <c:v>-0.13591430999996201</c:v>
                </c:pt>
                <c:pt idx="39">
                  <c:v>-0.14858556538367249</c:v>
                </c:pt>
                <c:pt idx="40">
                  <c:v>-0.14671223037112047</c:v>
                </c:pt>
                <c:pt idx="41">
                  <c:v>-0.13047768004562713</c:v>
                </c:pt>
                <c:pt idx="42">
                  <c:v>-0.1014710653058154</c:v>
                </c:pt>
                <c:pt idx="43">
                  <c:v>-6.2531755703386122E-2</c:v>
                </c:pt>
                <c:pt idx="44">
                  <c:v>-1.7471402168348554E-2</c:v>
                </c:pt>
                <c:pt idx="45">
                  <c:v>2.929917394134355E-2</c:v>
                </c:pt>
                <c:pt idx="46">
                  <c:v>7.3201742766308669E-2</c:v>
                </c:pt>
                <c:pt idx="47">
                  <c:v>0.10993881498277533</c:v>
                </c:pt>
                <c:pt idx="48">
                  <c:v>0.13591430999996248</c:v>
                </c:pt>
                <c:pt idx="49">
                  <c:v>0.1485855653836726</c:v>
                </c:pt>
                <c:pt idx="50">
                  <c:v>0.14671223037112022</c:v>
                </c:pt>
                <c:pt idx="51">
                  <c:v>0.13047768004562649</c:v>
                </c:pt>
                <c:pt idx="52">
                  <c:v>0.10147106530581444</c:v>
                </c:pt>
                <c:pt idx="53">
                  <c:v>6.2531755703384942E-2</c:v>
                </c:pt>
                <c:pt idx="54">
                  <c:v>1.7471402168347781E-2</c:v>
                </c:pt>
                <c:pt idx="55">
                  <c:v>-2.9299173941344573E-2</c:v>
                </c:pt>
                <c:pt idx="56">
                  <c:v>-7.3201742766309572E-2</c:v>
                </c:pt>
                <c:pt idx="57">
                  <c:v>-0.10993881498277604</c:v>
                </c:pt>
                <c:pt idx="58">
                  <c:v>-0.13591430999996312</c:v>
                </c:pt>
                <c:pt idx="59">
                  <c:v>-0.14858556538367279</c:v>
                </c:pt>
                <c:pt idx="60">
                  <c:v>-0.14671223037112002</c:v>
                </c:pt>
                <c:pt idx="61">
                  <c:v>-0.13047768004562599</c:v>
                </c:pt>
                <c:pt idx="62">
                  <c:v>-0.10147106530581328</c:v>
                </c:pt>
                <c:pt idx="63">
                  <c:v>-6.2531755703383998E-2</c:v>
                </c:pt>
                <c:pt idx="64">
                  <c:v>-1.7471402168346216E-2</c:v>
                </c:pt>
                <c:pt idx="65">
                  <c:v>2.9299173941345596E-2</c:v>
                </c:pt>
                <c:pt idx="66">
                  <c:v>7.3201742766310959E-2</c:v>
                </c:pt>
                <c:pt idx="67">
                  <c:v>0.10993881498277676</c:v>
                </c:pt>
                <c:pt idx="68">
                  <c:v>0.13591430999996379</c:v>
                </c:pt>
                <c:pt idx="69">
                  <c:v>0.1485855653836729</c:v>
                </c:pt>
                <c:pt idx="70">
                  <c:v>0.1467122303711198</c:v>
                </c:pt>
                <c:pt idx="71">
                  <c:v>0.13047768004562546</c:v>
                </c:pt>
                <c:pt idx="72">
                  <c:v>0.10147106530581251</c:v>
                </c:pt>
                <c:pt idx="73">
                  <c:v>6.2531755703382555E-2</c:v>
                </c:pt>
                <c:pt idx="74">
                  <c:v>1.7471402168345179E-2</c:v>
                </c:pt>
                <c:pt idx="75">
                  <c:v>-2.9299173941347144E-2</c:v>
                </c:pt>
                <c:pt idx="76">
                  <c:v>-7.3201742766311861E-2</c:v>
                </c:pt>
                <c:pt idx="77">
                  <c:v>-0.10993881498277745</c:v>
                </c:pt>
                <c:pt idx="78">
                  <c:v>-0.13591430999996421</c:v>
                </c:pt>
                <c:pt idx="79">
                  <c:v>-0.14858556538367301</c:v>
                </c:pt>
                <c:pt idx="80">
                  <c:v>-0.1467122303711195</c:v>
                </c:pt>
                <c:pt idx="81">
                  <c:v>-0.13047768004562468</c:v>
                </c:pt>
                <c:pt idx="82">
                  <c:v>-0.10147106530581174</c:v>
                </c:pt>
                <c:pt idx="83">
                  <c:v>-6.2531755703381611E-2</c:v>
                </c:pt>
                <c:pt idx="84">
                  <c:v>-1.7471402168344141E-2</c:v>
                </c:pt>
                <c:pt idx="85">
                  <c:v>2.9299173941348688E-2</c:v>
                </c:pt>
                <c:pt idx="86">
                  <c:v>7.3201742766312777E-2</c:v>
                </c:pt>
                <c:pt idx="87">
                  <c:v>0.10993881498277816</c:v>
                </c:pt>
                <c:pt idx="88">
                  <c:v>0.13591430999996468</c:v>
                </c:pt>
                <c:pt idx="89">
                  <c:v>0.14858556538367315</c:v>
                </c:pt>
                <c:pt idx="90">
                  <c:v>0.1467122303711193</c:v>
                </c:pt>
                <c:pt idx="91">
                  <c:v>0.13047768004562418</c:v>
                </c:pt>
                <c:pt idx="92">
                  <c:v>0.10147106530581058</c:v>
                </c:pt>
                <c:pt idx="93">
                  <c:v>6.2531755703380668E-2</c:v>
                </c:pt>
                <c:pt idx="94">
                  <c:v>1.7471402168342576E-2</c:v>
                </c:pt>
                <c:pt idx="95">
                  <c:v>-2.9299173941349711E-2</c:v>
                </c:pt>
                <c:pt idx="96">
                  <c:v>-7.3201742766313679E-2</c:v>
                </c:pt>
                <c:pt idx="97">
                  <c:v>-0.10993881498277959</c:v>
                </c:pt>
                <c:pt idx="98">
                  <c:v>-0.13591430999996509</c:v>
                </c:pt>
                <c:pt idx="99">
                  <c:v>-0.14858556538367326</c:v>
                </c:pt>
                <c:pt idx="100">
                  <c:v>-0.146712230371119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DA6-492B-ABFB-3E79B0C0C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9963520"/>
        <c:axId val="1005205632"/>
      </c:scatterChart>
      <c:valAx>
        <c:axId val="999963520"/>
        <c:scaling>
          <c:orientation val="minMax"/>
          <c:max val="5.0000000000000012E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05205632"/>
        <c:crosses val="autoZero"/>
        <c:crossBetween val="midCat"/>
      </c:valAx>
      <c:valAx>
        <c:axId val="1005205632"/>
        <c:scaling>
          <c:orientation val="minMax"/>
          <c:max val="4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99635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Comparaison des Cn</a:t>
            </a:r>
          </a:p>
        </c:rich>
      </c:tx>
      <c:layout>
        <c:manualLayout>
          <c:xMode val="edge"/>
          <c:yMode val="edge"/>
          <c:x val="0.36303455818022745"/>
          <c:y val="0.20833333333333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6858705161854774E-2"/>
          <c:y val="7.407407407407407E-2"/>
          <c:w val="0.88380796150481189"/>
          <c:h val="0.84204505686789155"/>
        </c:manualLayout>
      </c:layout>
      <c:scatterChart>
        <c:scatterStyle val="lineMarker"/>
        <c:varyColors val="0"/>
        <c:ser>
          <c:idx val="0"/>
          <c:order val="0"/>
          <c:tx>
            <c:v>entrée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'Effet du filtre passe-bas'!$A$5:$A$9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xVal>
          <c:yVal>
            <c:numRef>
              <c:f>'Effet du filtre passe-bas'!$C$5:$C$9</c:f>
              <c:numCache>
                <c:formatCode>General</c:formatCode>
                <c:ptCount val="5"/>
                <c:pt idx="0">
                  <c:v>1</c:v>
                </c:pt>
                <c:pt idx="1">
                  <c:v>0.30199517204020154</c:v>
                </c:pt>
                <c:pt idx="2">
                  <c:v>0.18197008586099833</c:v>
                </c:pt>
                <c:pt idx="3">
                  <c:v>0.13803842646028844</c:v>
                </c:pt>
                <c:pt idx="4">
                  <c:v>0.11547819846894579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6F-4B9F-A19D-ABEDD58502F5}"/>
            </c:ext>
          </c:extLst>
        </c:ser>
        <c:ser>
          <c:idx val="1"/>
          <c:order val="1"/>
          <c:tx>
            <c:v>sortie f=fc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'Effet du filtre passe-bas'!$F$5:$F$9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xVal>
          <c:yVal>
            <c:numRef>
              <c:f>'Effet du filtre passe-bas'!$I$5:$I$9</c:f>
              <c:numCache>
                <c:formatCode>General</c:formatCode>
                <c:ptCount val="5"/>
                <c:pt idx="0">
                  <c:v>0.660693448007596</c:v>
                </c:pt>
                <c:pt idx="1">
                  <c:v>9.6050581838673002E-2</c:v>
                </c:pt>
                <c:pt idx="2">
                  <c:v>3.6517412725483755E-2</c:v>
                </c:pt>
                <c:pt idx="3">
                  <c:v>2.0067810900181868E-2</c:v>
                </c:pt>
                <c:pt idx="4">
                  <c:v>1.1028082338495509E-2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A6F-4B9F-A19D-ABEDD58502F5}"/>
            </c:ext>
          </c:extLst>
        </c:ser>
        <c:ser>
          <c:idx val="2"/>
          <c:order val="2"/>
          <c:tx>
            <c:v>sortie f=fc/10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'Effet du filtre passe-bas'!$L$5:$L$9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xVal>
          <c:yVal>
            <c:numRef>
              <c:f>'Effet du filtre passe-bas'!$O$5:$O$9</c:f>
              <c:numCache>
                <c:formatCode>General</c:formatCode>
                <c:ptCount val="5"/>
                <c:pt idx="0">
                  <c:v>0.94406087628592339</c:v>
                </c:pt>
                <c:pt idx="1">
                  <c:v>0.31622776601683794</c:v>
                </c:pt>
                <c:pt idx="2">
                  <c:v>0.18197008586099833</c:v>
                </c:pt>
                <c:pt idx="3">
                  <c:v>0.12589254117941667</c:v>
                </c:pt>
                <c:pt idx="4">
                  <c:v>8.3656559575580977E-2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A6F-4B9F-A19D-ABEDD58502F5}"/>
            </c:ext>
          </c:extLst>
        </c:ser>
        <c:ser>
          <c:idx val="3"/>
          <c:order val="3"/>
          <c:tx>
            <c:v>sortie f=10fc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'Effet du filtre passe-bas'!$R$5:$R$9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xVal>
          <c:yVal>
            <c:numRef>
              <c:f>'Effet du filtre passe-bas'!$U$5:$U$8</c:f>
              <c:numCache>
                <c:formatCode>General</c:formatCode>
                <c:ptCount val="4"/>
                <c:pt idx="0">
                  <c:v>9.1727593538977928E-2</c:v>
                </c:pt>
                <c:pt idx="1">
                  <c:v>1.0057730630017378E-2</c:v>
                </c:pt>
                <c:pt idx="2">
                  <c:v>3.4873858413521823E-3</c:v>
                </c:pt>
                <c:pt idx="3">
                  <c:v>2.1013577690467476E-3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A6F-4B9F-A19D-ABEDD5850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903071"/>
        <c:axId val="447905471"/>
      </c:scatterChart>
      <c:valAx>
        <c:axId val="447903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7905471"/>
        <c:crosses val="autoZero"/>
        <c:crossBetween val="midCat"/>
      </c:valAx>
      <c:valAx>
        <c:axId val="447905471"/>
        <c:scaling>
          <c:orientation val="minMax"/>
          <c:max val="1.1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amplitude relative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79030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422699</xdr:colOff>
      <xdr:row>1</xdr:row>
      <xdr:rowOff>28151</xdr:rowOff>
    </xdr:from>
    <xdr:to>
      <xdr:col>21</xdr:col>
      <xdr:colOff>275167</xdr:colOff>
      <xdr:row>16</xdr:row>
      <xdr:rowOff>91863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EE05169-D956-1A70-30EB-283D916956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197272</xdr:colOff>
      <xdr:row>63</xdr:row>
      <xdr:rowOff>0</xdr:rowOff>
    </xdr:from>
    <xdr:to>
      <xdr:col>23</xdr:col>
      <xdr:colOff>122132</xdr:colOff>
      <xdr:row>78</xdr:row>
      <xdr:rowOff>15665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CB6792F-C612-94F9-E7EF-7C480052C5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710565</xdr:colOff>
      <xdr:row>0</xdr:row>
      <xdr:rowOff>163830</xdr:rowOff>
    </xdr:from>
    <xdr:to>
      <xdr:col>15</xdr:col>
      <xdr:colOff>137583</xdr:colOff>
      <xdr:row>16</xdr:row>
      <xdr:rowOff>57150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2570A41-431A-474B-D804-FA633D7620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134618</xdr:colOff>
      <xdr:row>17</xdr:row>
      <xdr:rowOff>38946</xdr:rowOff>
    </xdr:from>
    <xdr:to>
      <xdr:col>23</xdr:col>
      <xdr:colOff>59690</xdr:colOff>
      <xdr:row>31</xdr:row>
      <xdr:rowOff>74083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94A09D45-6813-3B73-164D-D32C6F621B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146262</xdr:colOff>
      <xdr:row>31</xdr:row>
      <xdr:rowOff>165523</xdr:rowOff>
    </xdr:from>
    <xdr:to>
      <xdr:col>23</xdr:col>
      <xdr:colOff>69429</xdr:colOff>
      <xdr:row>46</xdr:row>
      <xdr:rowOff>26458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38F7E2EB-86B3-46EC-A258-EDBD2BC3BD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145204</xdr:colOff>
      <xdr:row>46</xdr:row>
      <xdr:rowOff>153037</xdr:rowOff>
    </xdr:from>
    <xdr:to>
      <xdr:col>23</xdr:col>
      <xdr:colOff>64561</xdr:colOff>
      <xdr:row>60</xdr:row>
      <xdr:rowOff>174839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1A8A5C5D-686D-4539-9860-B417F18F6C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396240</xdr:colOff>
      <xdr:row>9</xdr:row>
      <xdr:rowOff>22860</xdr:rowOff>
    </xdr:from>
    <xdr:to>
      <xdr:col>11</xdr:col>
      <xdr:colOff>746760</xdr:colOff>
      <xdr:row>24</xdr:row>
      <xdr:rowOff>22860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B375D02-08EA-2716-76ED-C4F7AA9798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6E09E-BB43-43C9-ACA4-C4698A455A1A}">
  <dimension ref="A1:R121"/>
  <sheetViews>
    <sheetView tabSelected="1" topLeftCell="A5" zoomScale="140" zoomScaleNormal="140" workbookViewId="0">
      <selection activeCell="A17" sqref="A17"/>
    </sheetView>
  </sheetViews>
  <sheetFormatPr baseColWidth="10" defaultRowHeight="14.4" x14ac:dyDescent="0.3"/>
  <sheetData>
    <row r="1" spans="1:12" x14ac:dyDescent="0.3">
      <c r="A1" s="2" t="s">
        <v>38</v>
      </c>
    </row>
    <row r="2" spans="1:12" x14ac:dyDescent="0.3">
      <c r="A2" s="2"/>
    </row>
    <row r="3" spans="1:12" x14ac:dyDescent="0.3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</row>
    <row r="4" spans="1:12" x14ac:dyDescent="0.3">
      <c r="A4" s="13">
        <v>2000</v>
      </c>
      <c r="B4" s="3">
        <v>3</v>
      </c>
      <c r="C4" s="13">
        <v>3150</v>
      </c>
      <c r="D4" s="13">
        <v>2.5300000000000002E-8</v>
      </c>
      <c r="E4" s="13">
        <f>1/(2*3.141592654*$C$4*$D$4)</f>
        <v>1997.0505435863481</v>
      </c>
    </row>
    <row r="5" spans="1:12" x14ac:dyDescent="0.3">
      <c r="A5" s="13"/>
      <c r="B5" s="3"/>
      <c r="C5" s="13"/>
      <c r="D5" s="13"/>
      <c r="E5" s="13"/>
    </row>
    <row r="6" spans="1:12" x14ac:dyDescent="0.3">
      <c r="A6" t="s">
        <v>0</v>
      </c>
      <c r="B6">
        <v>1</v>
      </c>
      <c r="C6">
        <f>B6+2</f>
        <v>3</v>
      </c>
      <c r="D6">
        <f>C6+2</f>
        <v>5</v>
      </c>
      <c r="E6">
        <f t="shared" ref="E6:G6" si="0">D6+2</f>
        <v>7</v>
      </c>
      <c r="F6">
        <f>E6+2</f>
        <v>9</v>
      </c>
      <c r="G6">
        <f t="shared" si="0"/>
        <v>11</v>
      </c>
    </row>
    <row r="7" spans="1:12" x14ac:dyDescent="0.3">
      <c r="A7" t="s">
        <v>14</v>
      </c>
      <c r="B7">
        <f>4*$B$4/(PI()*B6)</f>
        <v>3.8197186342054881</v>
      </c>
      <c r="C7">
        <f t="shared" ref="C7:G7" si="1">4*$B$4/(PI()*C6)</f>
        <v>1.2732395447351628</v>
      </c>
      <c r="D7">
        <f t="shared" si="1"/>
        <v>0.76394372684109768</v>
      </c>
      <c r="E7">
        <f t="shared" si="1"/>
        <v>0.54567409060078398</v>
      </c>
      <c r="F7">
        <f t="shared" si="1"/>
        <v>0.42441318157838759</v>
      </c>
      <c r="G7">
        <f t="shared" si="1"/>
        <v>0.3472471485641353</v>
      </c>
    </row>
    <row r="8" spans="1:12" s="3" customFormat="1" x14ac:dyDescent="0.3">
      <c r="A8" t="s">
        <v>2</v>
      </c>
      <c r="B8" s="1">
        <f t="shared" ref="B8:G8" si="2">B6*$A$4</f>
        <v>2000</v>
      </c>
      <c r="C8" s="1">
        <f t="shared" si="2"/>
        <v>6000</v>
      </c>
      <c r="D8" s="1">
        <f t="shared" si="2"/>
        <v>10000</v>
      </c>
      <c r="E8" s="1">
        <f t="shared" si="2"/>
        <v>14000</v>
      </c>
      <c r="F8" s="1">
        <f t="shared" si="2"/>
        <v>18000</v>
      </c>
      <c r="G8" s="1">
        <f t="shared" si="2"/>
        <v>22000</v>
      </c>
    </row>
    <row r="9" spans="1:12" s="3" customFormat="1" x14ac:dyDescent="0.3">
      <c r="A9"/>
      <c r="B9" s="1"/>
      <c r="C9" s="1"/>
      <c r="D9" s="1"/>
      <c r="E9" s="1"/>
      <c r="F9" s="1"/>
      <c r="G9" s="1"/>
    </row>
    <row r="10" spans="1:12" s="3" customFormat="1" x14ac:dyDescent="0.3">
      <c r="A10"/>
      <c r="B10" s="1"/>
      <c r="C10" s="1"/>
      <c r="D10" s="1"/>
      <c r="E10" s="1"/>
      <c r="F10" s="1"/>
      <c r="G10" s="1"/>
    </row>
    <row r="11" spans="1:12" x14ac:dyDescent="0.3">
      <c r="A11" s="2" t="s">
        <v>33</v>
      </c>
    </row>
    <row r="12" spans="1:12" s="3" customFormat="1" ht="15.6" x14ac:dyDescent="0.35">
      <c r="A12" t="s">
        <v>40</v>
      </c>
      <c r="F12" s="13"/>
      <c r="J12" s="13"/>
      <c r="L12" s="13"/>
    </row>
    <row r="13" spans="1:12" s="3" customFormat="1" x14ac:dyDescent="0.3">
      <c r="A13" s="17" t="s">
        <v>39</v>
      </c>
      <c r="F13" s="13"/>
    </row>
    <row r="15" spans="1:12" ht="15.6" x14ac:dyDescent="0.35">
      <c r="A15" t="s">
        <v>41</v>
      </c>
      <c r="B15" s="1"/>
      <c r="C15" s="1"/>
      <c r="D15" s="1"/>
      <c r="E15" s="1"/>
      <c r="F15" s="1"/>
      <c r="G15" s="1"/>
      <c r="H15" s="1"/>
      <c r="I15" s="1"/>
      <c r="J15" s="1"/>
    </row>
    <row r="16" spans="1:12" ht="15.6" x14ac:dyDescent="0.35">
      <c r="A16" t="s">
        <v>42</v>
      </c>
      <c r="B16" s="1"/>
      <c r="C16" s="1"/>
      <c r="D16" s="1"/>
      <c r="E16" s="1"/>
      <c r="F16" s="1"/>
      <c r="G16" s="1"/>
      <c r="H16" s="1"/>
      <c r="I16" s="1"/>
      <c r="J16" s="1"/>
    </row>
    <row r="18" spans="1:18" x14ac:dyDescent="0.3">
      <c r="A18" t="s">
        <v>3</v>
      </c>
      <c r="B18" t="s">
        <v>15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35</v>
      </c>
      <c r="I18" t="s">
        <v>34</v>
      </c>
      <c r="J18" t="s">
        <v>36</v>
      </c>
      <c r="K18" t="s">
        <v>32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37</v>
      </c>
    </row>
    <row r="19" spans="1:18" x14ac:dyDescent="0.3">
      <c r="A19">
        <v>0</v>
      </c>
      <c r="B19" s="1">
        <f>B$7*SIN(2*PI()*A19*B$8)</f>
        <v>0</v>
      </c>
      <c r="C19" s="1">
        <f>C$7*SIN(2*PI()*A19*C$8)</f>
        <v>0</v>
      </c>
      <c r="D19" s="1">
        <f>D$7*SIN(2*PI()*A19*D$8)</f>
        <v>0</v>
      </c>
      <c r="E19" s="1">
        <f>E$7*SIN(2*PI()*A19*E$8)</f>
        <v>0</v>
      </c>
      <c r="F19" s="1">
        <f>F$7*SIN(2*PI()*A19*F$8)</f>
        <v>0</v>
      </c>
      <c r="G19" s="1">
        <f>G$7*SIN(2*PI()*A19*G$8)</f>
        <v>0</v>
      </c>
      <c r="H19" s="1">
        <f t="shared" ref="H19:H50" si="3">B19+C19</f>
        <v>0</v>
      </c>
      <c r="I19" s="1">
        <f>B19+C19+D19+E19</f>
        <v>0</v>
      </c>
      <c r="J19" s="1">
        <f t="shared" ref="J19:J50" si="4">B19+C19+D19+E19+F19+G19</f>
        <v>0</v>
      </c>
      <c r="K19">
        <v>3</v>
      </c>
      <c r="L19" s="1">
        <f>B$7/(1+(B$8/$E$4)^2)^0.5*SIN(2*PI()*A19*B$8-ATAN(B$8/$E$4))</f>
        <v>-1.9098572372345093</v>
      </c>
      <c r="M19" s="1">
        <f>C$7/(1+(C$8/$E$4)^2)^0.5*SIN(2*PI()*A19*C$8-ATAN(C$8/$E$4))</f>
        <v>-0.38152100372240966</v>
      </c>
      <c r="N19" s="1">
        <f>D$7/(1+(D$8/$E$4)^2)^0.5*SIN(2*PI()*A19*D$8-ATAN(D$8/$E$4))</f>
        <v>-0.14671223037112083</v>
      </c>
      <c r="O19" s="1">
        <f>E$7/(1+(E$8/$E$4)^2)^0.5*SIN(2*PI()*A19*E$8-ATAN(E$8/$E$4))</f>
        <v>-7.6286208486627149E-2</v>
      </c>
      <c r="P19" s="1">
        <f>F$7/(1+(F$8/$E$4)^2)^0.5*SIN(2*PI()*A19*F$8-ATAN(F$8/$E$4))</f>
        <v>-4.6514910730897092E-2</v>
      </c>
      <c r="Q19" s="1">
        <f>G$7/(1+(G$8/$E$4)^2)^0.5*SIN(2*PI()*A19*G$8-ATAN(G$8/$E$4))</f>
        <v>-3.126375188913013E-2</v>
      </c>
      <c r="R19" s="1">
        <f>L19+M19+N19+O19+P19+Q19</f>
        <v>-2.5921553424346939</v>
      </c>
    </row>
    <row r="20" spans="1:18" x14ac:dyDescent="0.3">
      <c r="A20" s="1">
        <f t="shared" ref="A20:A51" si="5">A19+1/(100*$A$4)</f>
        <v>5.0000000000000004E-6</v>
      </c>
      <c r="B20" s="1">
        <f t="shared" ref="B20:B83" si="6">B$7*SIN(2*PI()*A20*B$8)</f>
        <v>0.2398421174975619</v>
      </c>
      <c r="C20" s="1">
        <f t="shared" ref="C20:C83" si="7">C$7*SIN(2*PI()*A20*C$8)</f>
        <v>0.23858129967500433</v>
      </c>
      <c r="D20" s="1">
        <f t="shared" ref="D20:D83" si="8">D$7*SIN(2*PI()*A20*D$8)</f>
        <v>0.23607159434003189</v>
      </c>
      <c r="E20" s="1">
        <f t="shared" ref="E20:E83" si="9">E$7*SIN(2*PI()*A20*E$8)</f>
        <v>0.23233672772141711</v>
      </c>
      <c r="F20" s="1">
        <f t="shared" ref="F20:F83" si="10">F$7*SIN(2*PI()*A20*F$8)</f>
        <v>0.22741195483198637</v>
      </c>
      <c r="G20" s="1">
        <f t="shared" ref="G20:G83" si="11">G$7*SIN(2*PI()*A20*G$8)</f>
        <v>0.22134366286660712</v>
      </c>
      <c r="H20" s="1">
        <f t="shared" si="3"/>
        <v>0.4784234171725662</v>
      </c>
      <c r="I20" s="1">
        <f t="shared" ref="I20:I83" si="12">B20+C20+D20+E20</f>
        <v>0.9468317392340152</v>
      </c>
      <c r="J20" s="1">
        <f t="shared" si="4"/>
        <v>1.3955873569326087</v>
      </c>
      <c r="K20">
        <v>3</v>
      </c>
      <c r="L20" s="1">
        <f t="shared" ref="L20:L83" si="13">B$7/(1+(B$8/$E$4)^2)^0.5*SIN(2*PI()*A20*B$8-ATAN(B$8/$E$4))</f>
        <v>-1.7863444928647765</v>
      </c>
      <c r="M20" s="1">
        <f t="shared" ref="M20:M83" si="14">C$7/(1+(C$8/$E$4)^2)^0.5*SIN(2*PI()*A20*C$8-ATAN(C$8/$E$4))</f>
        <v>-0.35096839149610554</v>
      </c>
      <c r="N20" s="1">
        <f t="shared" ref="N20:N83" si="15">D$7/(1+(D$8/$E$4)^2)^0.5*SIN(2*PI()*A20*D$8-ATAN(D$8/$E$4))</f>
        <v>-0.13047768004562815</v>
      </c>
      <c r="O20" s="1">
        <f t="shared" ref="O20:O83" si="16">E$7/(1+(E$8/$E$4)^2)^0.5*SIN(2*PI()*A20*E$8-ATAN(E$8/$E$4))</f>
        <v>-6.4392512736013624E-2</v>
      </c>
      <c r="P20" s="1">
        <f t="shared" ref="P20:P83" si="17">F$7/(1+(F$8/$E$4)^2)^0.5*SIN(2*PI()*A20*F$8-ATAN(F$8/$E$4))</f>
        <v>-3.650859591511741E-2</v>
      </c>
      <c r="Q20" s="1">
        <f t="shared" ref="Q20:Q83" si="18">G$7/(1+(G$8/$E$4)^2)^0.5*SIN(2*PI()*A20*G$8-ATAN(G$8/$E$4))</f>
        <v>-2.2280146059568628E-2</v>
      </c>
      <c r="R20" s="1">
        <f t="shared" ref="R20:R83" si="19">L20+M20+N20+O20+P20+Q20</f>
        <v>-2.3909718191172096</v>
      </c>
    </row>
    <row r="21" spans="1:18" x14ac:dyDescent="0.3">
      <c r="A21" s="1">
        <f t="shared" si="5"/>
        <v>1.0000000000000001E-5</v>
      </c>
      <c r="B21" s="1">
        <f t="shared" si="6"/>
        <v>0.47873768773080172</v>
      </c>
      <c r="C21" s="1">
        <f t="shared" si="7"/>
        <v>0.46871073786607481</v>
      </c>
      <c r="D21" s="1">
        <f t="shared" si="8"/>
        <v>0.44903485621854689</v>
      </c>
      <c r="E21" s="1">
        <f t="shared" si="9"/>
        <v>0.4204491130475399</v>
      </c>
      <c r="F21" s="1">
        <f t="shared" si="10"/>
        <v>0.38402052811529802</v>
      </c>
      <c r="G21" s="1">
        <f t="shared" si="11"/>
        <v>0.34109644688644097</v>
      </c>
      <c r="H21" s="1">
        <f t="shared" si="3"/>
        <v>0.94744842559687648</v>
      </c>
      <c r="I21" s="1">
        <f t="shared" si="12"/>
        <v>1.8169323948629632</v>
      </c>
      <c r="J21" s="1">
        <f t="shared" si="4"/>
        <v>2.5420493698647024</v>
      </c>
      <c r="K21">
        <v>3</v>
      </c>
      <c r="L21" s="1">
        <f t="shared" si="13"/>
        <v>-1.6557818628848762</v>
      </c>
      <c r="M21" s="1">
        <f t="shared" si="14"/>
        <v>-0.30798254902834943</v>
      </c>
      <c r="N21" s="1">
        <f t="shared" si="15"/>
        <v>-0.10147106530581672</v>
      </c>
      <c r="O21" s="1">
        <f t="shared" si="16"/>
        <v>-4.0241966512988517E-2</v>
      </c>
      <c r="P21" s="1">
        <f t="shared" si="17"/>
        <v>-1.5135543373107758E-2</v>
      </c>
      <c r="Q21" s="1">
        <f t="shared" si="18"/>
        <v>-3.0705432906227592E-3</v>
      </c>
      <c r="R21" s="1">
        <f t="shared" si="19"/>
        <v>-2.1236835303957617</v>
      </c>
    </row>
    <row r="22" spans="1:18" x14ac:dyDescent="0.3">
      <c r="A22" s="1">
        <f t="shared" si="5"/>
        <v>1.5000000000000002E-5</v>
      </c>
      <c r="B22" s="1">
        <f t="shared" si="6"/>
        <v>0.71574389902501312</v>
      </c>
      <c r="C22" s="1">
        <f t="shared" si="7"/>
        <v>0.68223586449595919</v>
      </c>
      <c r="D22" s="1">
        <f t="shared" si="8"/>
        <v>0.61804345776058078</v>
      </c>
      <c r="E22" s="1">
        <f t="shared" si="9"/>
        <v>0.52853073562009845</v>
      </c>
      <c r="F22" s="1">
        <f t="shared" si="10"/>
        <v>0.42106655687556921</v>
      </c>
      <c r="G22" s="1">
        <f t="shared" si="11"/>
        <v>0.30429499591293563</v>
      </c>
      <c r="H22" s="1">
        <f t="shared" si="3"/>
        <v>1.3979797635209723</v>
      </c>
      <c r="I22" s="1">
        <f t="shared" si="12"/>
        <v>2.5445539569016518</v>
      </c>
      <c r="J22" s="1">
        <f t="shared" si="4"/>
        <v>3.2699155096901569</v>
      </c>
      <c r="K22">
        <v>3</v>
      </c>
      <c r="L22" s="1">
        <f t="shared" si="13"/>
        <v>-1.5186846183469469</v>
      </c>
      <c r="M22" s="1">
        <f t="shared" si="14"/>
        <v>-0.25408627121883642</v>
      </c>
      <c r="N22" s="1">
        <f t="shared" si="15"/>
        <v>-6.2531755703387995E-2</v>
      </c>
      <c r="O22" s="1">
        <f t="shared" si="16"/>
        <v>-8.431527154753685E-3</v>
      </c>
      <c r="P22" s="1">
        <f t="shared" si="17"/>
        <v>1.0949872039993735E-2</v>
      </c>
      <c r="Q22" s="1">
        <f t="shared" si="18"/>
        <v>1.7548357523686258E-2</v>
      </c>
      <c r="R22" s="1">
        <f t="shared" si="19"/>
        <v>-1.8152359428602449</v>
      </c>
    </row>
    <row r="23" spans="1:18" x14ac:dyDescent="0.3">
      <c r="A23" s="1">
        <f t="shared" si="5"/>
        <v>2.0000000000000002E-5</v>
      </c>
      <c r="B23" s="1">
        <f t="shared" si="6"/>
        <v>0.94992539614205607</v>
      </c>
      <c r="C23" s="1">
        <f t="shared" si="7"/>
        <v>0.87159244550241688</v>
      </c>
      <c r="D23" s="1">
        <f t="shared" si="8"/>
        <v>0.72655365949503081</v>
      </c>
      <c r="E23" s="1">
        <f t="shared" si="9"/>
        <v>0.53600870225012143</v>
      </c>
      <c r="F23" s="1">
        <f t="shared" si="10"/>
        <v>0.32701597681475331</v>
      </c>
      <c r="G23" s="1">
        <f t="shared" si="11"/>
        <v>0.12783020123620215</v>
      </c>
      <c r="H23" s="1">
        <f t="shared" si="3"/>
        <v>1.8215178416444728</v>
      </c>
      <c r="I23" s="1">
        <f t="shared" si="12"/>
        <v>3.0840802033896249</v>
      </c>
      <c r="J23" s="1">
        <f t="shared" si="4"/>
        <v>3.5389263814405805</v>
      </c>
      <c r="K23">
        <v>3</v>
      </c>
      <c r="L23" s="1">
        <f t="shared" si="13"/>
        <v>-1.3755938194414075</v>
      </c>
      <c r="M23" s="1">
        <f t="shared" si="14"/>
        <v>-0.19118886057856008</v>
      </c>
      <c r="N23" s="1">
        <f t="shared" si="15"/>
        <v>-1.7471402168350858E-2</v>
      </c>
      <c r="O23" s="1">
        <f t="shared" si="16"/>
        <v>2.4983818786542541E-2</v>
      </c>
      <c r="P23" s="1">
        <f t="shared" si="17"/>
        <v>3.3626108861188587E-2</v>
      </c>
      <c r="Q23" s="1">
        <f t="shared" si="18"/>
        <v>3.0113027012551592E-2</v>
      </c>
      <c r="R23" s="1">
        <f t="shared" si="19"/>
        <v>-1.4955311275280356</v>
      </c>
    </row>
    <row r="24" spans="1:18" x14ac:dyDescent="0.3">
      <c r="A24" s="1">
        <f t="shared" si="5"/>
        <v>2.5000000000000001E-5</v>
      </c>
      <c r="B24" s="1">
        <f t="shared" si="6"/>
        <v>1.1803579717001591</v>
      </c>
      <c r="C24" s="1">
        <f t="shared" si="7"/>
        <v>1.0300724296009678</v>
      </c>
      <c r="D24" s="1">
        <f t="shared" si="8"/>
        <v>0.76394372684109768</v>
      </c>
      <c r="E24" s="1">
        <f t="shared" si="9"/>
        <v>0.44145961268612904</v>
      </c>
      <c r="F24" s="1">
        <f t="shared" si="10"/>
        <v>0.13115088574446218</v>
      </c>
      <c r="G24" s="1">
        <f t="shared" si="11"/>
        <v>-0.10730527015455989</v>
      </c>
      <c r="H24" s="1">
        <f t="shared" si="3"/>
        <v>2.2104304013011271</v>
      </c>
      <c r="I24" s="1">
        <f t="shared" si="12"/>
        <v>3.4158337408283539</v>
      </c>
      <c r="J24" s="1">
        <f t="shared" si="4"/>
        <v>3.4396793564182562</v>
      </c>
      <c r="K24">
        <v>3</v>
      </c>
      <c r="L24" s="1">
        <f t="shared" si="13"/>
        <v>-1.2270741801795699</v>
      </c>
      <c r="M24" s="1">
        <f t="shared" si="14"/>
        <v>-0.12151848923649229</v>
      </c>
      <c r="N24" s="1">
        <f t="shared" si="15"/>
        <v>2.9299173941341242E-2</v>
      </c>
      <c r="O24" s="1">
        <f t="shared" si="16"/>
        <v>5.3643597378698581E-2</v>
      </c>
      <c r="P24" s="1">
        <f t="shared" si="17"/>
        <v>4.5833053434950852E-2</v>
      </c>
      <c r="Q24" s="1">
        <f t="shared" si="18"/>
        <v>2.8856614662785871E-2</v>
      </c>
      <c r="R24" s="1">
        <f t="shared" si="19"/>
        <v>-1.1909602299982855</v>
      </c>
    </row>
    <row r="25" spans="1:18" x14ac:dyDescent="0.3">
      <c r="A25" s="1">
        <f t="shared" si="5"/>
        <v>3.0000000000000001E-5</v>
      </c>
      <c r="B25" s="1">
        <f t="shared" si="6"/>
        <v>1.4061322135982244</v>
      </c>
      <c r="C25" s="1">
        <f t="shared" si="7"/>
        <v>1.1520615843458939</v>
      </c>
      <c r="D25" s="1">
        <f t="shared" si="8"/>
        <v>0.72655365949503081</v>
      </c>
      <c r="E25" s="1">
        <f t="shared" si="9"/>
        <v>0.2628804980090399</v>
      </c>
      <c r="F25" s="1">
        <f t="shared" si="10"/>
        <v>-0.10554726623800634</v>
      </c>
      <c r="G25" s="1">
        <f t="shared" si="11"/>
        <v>-0.29319046458364645</v>
      </c>
      <c r="H25" s="1">
        <f t="shared" si="3"/>
        <v>2.5581937979441181</v>
      </c>
      <c r="I25" s="1">
        <f t="shared" si="12"/>
        <v>3.5476279554481889</v>
      </c>
      <c r="J25" s="1">
        <f t="shared" si="4"/>
        <v>3.1488902246265362</v>
      </c>
      <c r="K25">
        <v>3</v>
      </c>
      <c r="L25" s="1">
        <f t="shared" si="13"/>
        <v>-1.0737118397254315</v>
      </c>
      <c r="M25" s="1">
        <f t="shared" si="14"/>
        <v>-4.7543264831075391E-2</v>
      </c>
      <c r="N25" s="1">
        <f t="shared" si="15"/>
        <v>7.320174276630638E-2</v>
      </c>
      <c r="O25" s="1">
        <f t="shared" si="16"/>
        <v>7.2092537413140936E-2</v>
      </c>
      <c r="P25" s="1">
        <f t="shared" si="17"/>
        <v>4.3770144991121529E-2</v>
      </c>
      <c r="Q25" s="1">
        <f t="shared" si="18"/>
        <v>1.435578046615746E-2</v>
      </c>
      <c r="R25" s="1">
        <f t="shared" si="19"/>
        <v>-0.91783489891978065</v>
      </c>
    </row>
    <row r="26" spans="1:18" x14ac:dyDescent="0.3">
      <c r="A26" s="1">
        <f t="shared" si="5"/>
        <v>3.5000000000000004E-5</v>
      </c>
      <c r="B26" s="1">
        <f t="shared" si="6"/>
        <v>1.6263570940499199</v>
      </c>
      <c r="C26" s="1">
        <f t="shared" si="7"/>
        <v>1.2332383831135629</v>
      </c>
      <c r="D26" s="1">
        <f t="shared" si="8"/>
        <v>0.61804345776058067</v>
      </c>
      <c r="E26" s="1">
        <f t="shared" si="9"/>
        <v>3.4263159642508714E-2</v>
      </c>
      <c r="F26" s="1">
        <f t="shared" si="10"/>
        <v>-0.30938389443475151</v>
      </c>
      <c r="G26" s="1">
        <f t="shared" si="11"/>
        <v>-0.3445090010800112</v>
      </c>
      <c r="H26" s="1">
        <f t="shared" si="3"/>
        <v>2.8595954771634826</v>
      </c>
      <c r="I26" s="1">
        <f t="shared" si="12"/>
        <v>3.511902094566572</v>
      </c>
      <c r="J26" s="1">
        <f t="shared" si="4"/>
        <v>2.8580091990518093</v>
      </c>
      <c r="K26">
        <v>3</v>
      </c>
      <c r="L26" s="1">
        <f t="shared" si="13"/>
        <v>-0.91611204917217626</v>
      </c>
      <c r="M26" s="1">
        <f t="shared" si="14"/>
        <v>2.8116203433326291E-2</v>
      </c>
      <c r="N26" s="1">
        <f t="shared" si="15"/>
        <v>0.10993881498277336</v>
      </c>
      <c r="O26" s="1">
        <f t="shared" si="16"/>
        <v>7.6818958885958508E-2</v>
      </c>
      <c r="P26" s="1">
        <f t="shared" si="17"/>
        <v>2.8079658003601266E-2</v>
      </c>
      <c r="Q26" s="1">
        <f t="shared" si="18"/>
        <v>-6.7339767436732255E-3</v>
      </c>
      <c r="R26" s="1">
        <f t="shared" si="19"/>
        <v>-0.67989239061019013</v>
      </c>
    </row>
    <row r="27" spans="1:18" x14ac:dyDescent="0.3">
      <c r="A27" s="1">
        <f t="shared" si="5"/>
        <v>4.0000000000000003E-5</v>
      </c>
      <c r="B27" s="1">
        <f t="shared" si="6"/>
        <v>1.8401634860632798</v>
      </c>
      <c r="C27" s="1">
        <f t="shared" si="7"/>
        <v>1.2707270973375364</v>
      </c>
      <c r="D27" s="1">
        <f t="shared" si="8"/>
        <v>0.44903485621854655</v>
      </c>
      <c r="E27" s="1">
        <f t="shared" si="9"/>
        <v>-0.20087603051403222</v>
      </c>
      <c r="F27" s="1">
        <f t="shared" si="10"/>
        <v>-0.41689565730565009</v>
      </c>
      <c r="G27" s="1">
        <f t="shared" si="11"/>
        <v>-0.23770703059156809</v>
      </c>
      <c r="H27" s="1">
        <f t="shared" si="3"/>
        <v>3.110890583400816</v>
      </c>
      <c r="I27" s="1">
        <f t="shared" si="12"/>
        <v>3.3590494091053302</v>
      </c>
      <c r="J27" s="1">
        <f t="shared" si="4"/>
        <v>2.7044467212081118</v>
      </c>
      <c r="K27">
        <v>3</v>
      </c>
      <c r="L27" s="1">
        <f t="shared" si="13"/>
        <v>-0.7548967828926223</v>
      </c>
      <c r="M27" s="1">
        <f t="shared" si="14"/>
        <v>0.10277964117397659</v>
      </c>
      <c r="N27" s="1">
        <f t="shared" si="15"/>
        <v>0.1359143099999614</v>
      </c>
      <c r="O27" s="1">
        <f t="shared" si="16"/>
        <v>6.6923206871439392E-2</v>
      </c>
      <c r="P27" s="1">
        <f t="shared" si="17"/>
        <v>3.6467337908518936E-3</v>
      </c>
      <c r="Q27" s="1">
        <f t="shared" si="18"/>
        <v>-2.4733016981246282E-2</v>
      </c>
      <c r="R27" s="1">
        <f t="shared" si="19"/>
        <v>-0.47036590803763945</v>
      </c>
    </row>
    <row r="28" spans="1:18" x14ac:dyDescent="0.3">
      <c r="A28" s="1">
        <f t="shared" si="5"/>
        <v>4.5000000000000003E-5</v>
      </c>
      <c r="B28" s="1">
        <f t="shared" si="6"/>
        <v>2.0467075934878776</v>
      </c>
      <c r="C28" s="1">
        <f t="shared" si="7"/>
        <v>1.2631996706267077</v>
      </c>
      <c r="D28" s="1">
        <f t="shared" si="8"/>
        <v>0.23607159434003161</v>
      </c>
      <c r="E28" s="1">
        <f t="shared" si="9"/>
        <v>-0.39777929284468067</v>
      </c>
      <c r="F28" s="1">
        <f t="shared" si="10"/>
        <v>-0.39460939653260552</v>
      </c>
      <c r="G28" s="1">
        <f t="shared" si="11"/>
        <v>-2.1803828863414372E-2</v>
      </c>
      <c r="H28" s="1">
        <f t="shared" si="3"/>
        <v>3.3099072641145852</v>
      </c>
      <c r="I28" s="1">
        <f t="shared" si="12"/>
        <v>3.1481995656099362</v>
      </c>
      <c r="J28" s="1">
        <f t="shared" si="4"/>
        <v>2.7317863402139162</v>
      </c>
      <c r="K28">
        <v>3</v>
      </c>
      <c r="L28" s="1">
        <f t="shared" si="13"/>
        <v>-0.59070228389052581</v>
      </c>
      <c r="M28" s="1">
        <f t="shared" si="14"/>
        <v>0.17380205888600689</v>
      </c>
      <c r="N28" s="1">
        <f t="shared" si="15"/>
        <v>0.14858556538367226</v>
      </c>
      <c r="O28" s="1">
        <f t="shared" si="16"/>
        <v>4.4288897144157839E-2</v>
      </c>
      <c r="P28" s="1">
        <f t="shared" si="17"/>
        <v>-2.1921579650625127E-2</v>
      </c>
      <c r="Q28" s="1">
        <f t="shared" si="18"/>
        <v>-3.1380257492024242E-2</v>
      </c>
      <c r="R28" s="1">
        <f t="shared" si="19"/>
        <v>-0.27732759961933817</v>
      </c>
    </row>
    <row r="29" spans="1:18" x14ac:dyDescent="0.3">
      <c r="A29" s="1">
        <f t="shared" si="5"/>
        <v>5.0000000000000002E-5</v>
      </c>
      <c r="B29" s="1">
        <f t="shared" si="6"/>
        <v>2.2451742810927335</v>
      </c>
      <c r="C29" s="1">
        <f t="shared" si="7"/>
        <v>1.2109227658250514</v>
      </c>
      <c r="D29" s="1">
        <f t="shared" si="8"/>
        <v>9.3594447657650372E-17</v>
      </c>
      <c r="E29" s="1">
        <f t="shared" si="9"/>
        <v>-0.51896689963930764</v>
      </c>
      <c r="F29" s="1">
        <f t="shared" si="10"/>
        <v>-0.24946380901030385</v>
      </c>
      <c r="G29" s="1">
        <f t="shared" si="11"/>
        <v>0.20410675282661209</v>
      </c>
      <c r="H29" s="1">
        <f t="shared" si="3"/>
        <v>3.456097046917785</v>
      </c>
      <c r="I29" s="1">
        <f t="shared" si="12"/>
        <v>2.9371301472784772</v>
      </c>
      <c r="J29" s="1">
        <f t="shared" si="4"/>
        <v>2.8917730910947856</v>
      </c>
      <c r="K29">
        <v>3</v>
      </c>
      <c r="L29" s="1">
        <f t="shared" si="13"/>
        <v>-0.42417655284011724</v>
      </c>
      <c r="M29" s="1">
        <f t="shared" si="14"/>
        <v>0.23866745201426609</v>
      </c>
      <c r="N29" s="1">
        <f t="shared" si="15"/>
        <v>0.14671223037112083</v>
      </c>
      <c r="O29" s="1">
        <f t="shared" si="16"/>
        <v>1.3224377648398754E-2</v>
      </c>
      <c r="P29" s="1">
        <f t="shared" si="17"/>
        <v>-4.0664737531130868E-2</v>
      </c>
      <c r="Q29" s="1">
        <f t="shared" si="18"/>
        <v>-2.3624790937391442E-2</v>
      </c>
      <c r="R29" s="1">
        <f t="shared" si="19"/>
        <v>-8.9862021274853876E-2</v>
      </c>
    </row>
    <row r="30" spans="1:18" x14ac:dyDescent="0.3">
      <c r="A30" s="1">
        <f t="shared" si="5"/>
        <v>5.5000000000000002E-5</v>
      </c>
      <c r="B30" s="1">
        <f t="shared" si="6"/>
        <v>2.4347802915326779</v>
      </c>
      <c r="C30" s="1">
        <f t="shared" si="7"/>
        <v>1.1157483183474306</v>
      </c>
      <c r="D30" s="1">
        <f t="shared" si="8"/>
        <v>-0.23607159434003175</v>
      </c>
      <c r="E30" s="1">
        <f t="shared" si="9"/>
        <v>-0.54137128741144613</v>
      </c>
      <c r="F30" s="1">
        <f t="shared" si="10"/>
        <v>-2.6649124166395723E-2</v>
      </c>
      <c r="G30" s="1">
        <f t="shared" si="11"/>
        <v>0.33633774084915358</v>
      </c>
      <c r="H30" s="1">
        <f t="shared" si="3"/>
        <v>3.5505286098801085</v>
      </c>
      <c r="I30" s="1">
        <f t="shared" si="12"/>
        <v>2.7730857281286307</v>
      </c>
      <c r="J30" s="1">
        <f t="shared" si="4"/>
        <v>3.0827743448113885</v>
      </c>
      <c r="K30">
        <v>3</v>
      </c>
      <c r="L30" s="1">
        <f t="shared" si="13"/>
        <v>-0.25597679072348206</v>
      </c>
      <c r="M30" s="1">
        <f t="shared" si="14"/>
        <v>0.29507793166902252</v>
      </c>
      <c r="N30" s="1">
        <f t="shared" si="15"/>
        <v>0.13047768004562815</v>
      </c>
      <c r="O30" s="1">
        <f t="shared" si="16"/>
        <v>-2.0357347847561588E-2</v>
      </c>
      <c r="P30" s="1">
        <f t="shared" si="17"/>
        <v>-4.6747167310862217E-2</v>
      </c>
      <c r="Q30" s="1">
        <f t="shared" si="18"/>
        <v>-5.0261710581148275E-3</v>
      </c>
      <c r="R30" s="1">
        <f t="shared" si="19"/>
        <v>9.7448134774629963E-2</v>
      </c>
    </row>
    <row r="31" spans="1:18" x14ac:dyDescent="0.3">
      <c r="A31" s="1">
        <f t="shared" si="5"/>
        <v>6.0000000000000002E-5</v>
      </c>
      <c r="B31" s="1">
        <f t="shared" si="6"/>
        <v>2.6147773365072506</v>
      </c>
      <c r="C31" s="1">
        <f t="shared" si="7"/>
        <v>0.98104793044425986</v>
      </c>
      <c r="D31" s="1">
        <f t="shared" si="8"/>
        <v>-0.44903485621854672</v>
      </c>
      <c r="E31" s="1">
        <f t="shared" si="9"/>
        <v>-0.4607278729171585</v>
      </c>
      <c r="F31" s="1">
        <f t="shared" si="10"/>
        <v>0.2044626095625868</v>
      </c>
      <c r="G31" s="1">
        <f t="shared" si="11"/>
        <v>0.31419861391251641</v>
      </c>
      <c r="H31" s="1">
        <f t="shared" si="3"/>
        <v>3.5958252669515103</v>
      </c>
      <c r="I31" s="1">
        <f t="shared" si="12"/>
        <v>2.686062537815805</v>
      </c>
      <c r="J31" s="1">
        <f t="shared" si="4"/>
        <v>3.2047237612909085</v>
      </c>
      <c r="K31">
        <v>3</v>
      </c>
      <c r="L31" s="1">
        <f t="shared" si="13"/>
        <v>-8.6766805158532773E-2</v>
      </c>
      <c r="M31" s="1">
        <f t="shared" si="14"/>
        <v>0.34103512848547785</v>
      </c>
      <c r="N31" s="1">
        <f t="shared" si="15"/>
        <v>0.10147106530581672</v>
      </c>
      <c r="O31" s="1">
        <f t="shared" si="16"/>
        <v>-5.0064135746267988E-2</v>
      </c>
      <c r="P31" s="1">
        <f t="shared" si="17"/>
        <v>-3.8275140066220931E-2</v>
      </c>
      <c r="Q31" s="1">
        <f t="shared" si="18"/>
        <v>1.5879328215923652E-2</v>
      </c>
      <c r="R31" s="1">
        <f t="shared" si="19"/>
        <v>0.28327944103619651</v>
      </c>
    </row>
    <row r="32" spans="1:18" x14ac:dyDescent="0.3">
      <c r="A32" s="1">
        <f t="shared" si="5"/>
        <v>6.5000000000000008E-5</v>
      </c>
      <c r="B32" s="1">
        <f t="shared" si="6"/>
        <v>2.7844550499127636</v>
      </c>
      <c r="C32" s="1">
        <f t="shared" si="7"/>
        <v>0.8115934305108925</v>
      </c>
      <c r="D32" s="1">
        <f t="shared" si="8"/>
        <v>-0.61804345776058067</v>
      </c>
      <c r="E32" s="1">
        <f t="shared" si="9"/>
        <v>-0.29238679906969656</v>
      </c>
      <c r="F32" s="1">
        <f t="shared" si="10"/>
        <v>0.37191610611581027</v>
      </c>
      <c r="G32" s="1">
        <f t="shared" si="11"/>
        <v>0.14785064491362895</v>
      </c>
      <c r="H32" s="1">
        <f t="shared" si="3"/>
        <v>3.5960484804236561</v>
      </c>
      <c r="I32" s="1">
        <f t="shared" si="12"/>
        <v>2.6856182235933788</v>
      </c>
      <c r="J32" s="1">
        <f t="shared" si="4"/>
        <v>3.205384974622818</v>
      </c>
      <c r="K32">
        <v>3</v>
      </c>
      <c r="L32" s="1">
        <f t="shared" si="13"/>
        <v>8.2785609346394298E-2</v>
      </c>
      <c r="M32" s="1">
        <f t="shared" si="14"/>
        <v>0.37491098585478783</v>
      </c>
      <c r="N32" s="1">
        <f t="shared" si="15"/>
        <v>6.2531755703388009E-2</v>
      </c>
      <c r="O32" s="1">
        <f t="shared" si="16"/>
        <v>-7.0241420915547095E-2</v>
      </c>
      <c r="P32" s="1">
        <f t="shared" si="17"/>
        <v>-1.7886371909960567E-2</v>
      </c>
      <c r="Q32" s="1">
        <f t="shared" si="18"/>
        <v>2.9496636411619679E-2</v>
      </c>
      <c r="R32" s="1">
        <f t="shared" si="19"/>
        <v>0.46159719449068215</v>
      </c>
    </row>
    <row r="33" spans="1:18" x14ac:dyDescent="0.3">
      <c r="A33" s="1">
        <f t="shared" si="5"/>
        <v>7.0000000000000007E-5</v>
      </c>
      <c r="B33" s="1">
        <f t="shared" si="6"/>
        <v>2.9431437913327794</v>
      </c>
      <c r="C33" s="1">
        <f t="shared" si="7"/>
        <v>0.61338782868775987</v>
      </c>
      <c r="D33" s="1">
        <f t="shared" si="8"/>
        <v>-0.7265536594950307</v>
      </c>
      <c r="E33" s="1">
        <f t="shared" si="9"/>
        <v>-6.8391098247257129E-2</v>
      </c>
      <c r="F33" s="1">
        <f t="shared" si="10"/>
        <v>0.42357569911251214</v>
      </c>
      <c r="G33" s="1">
        <f t="shared" si="11"/>
        <v>-8.6356854194732366E-2</v>
      </c>
      <c r="H33" s="1">
        <f t="shared" si="3"/>
        <v>3.5565316200205395</v>
      </c>
      <c r="I33" s="1">
        <f t="shared" si="12"/>
        <v>2.7615868622782518</v>
      </c>
      <c r="J33" s="1">
        <f t="shared" si="4"/>
        <v>3.098805707196032</v>
      </c>
      <c r="K33">
        <v>3</v>
      </c>
      <c r="L33" s="1">
        <f t="shared" si="13"/>
        <v>0.25201130687237872</v>
      </c>
      <c r="M33" s="1">
        <f t="shared" si="14"/>
        <v>0.39550543464108567</v>
      </c>
      <c r="N33" s="1">
        <f t="shared" si="15"/>
        <v>1.7471402168350875E-2</v>
      </c>
      <c r="O33" s="1">
        <f t="shared" si="16"/>
        <v>-7.7048539949810993E-2</v>
      </c>
      <c r="P33" s="1">
        <f t="shared" si="17"/>
        <v>8.0712134872319222E-3</v>
      </c>
      <c r="Q33" s="1">
        <f t="shared" si="18"/>
        <v>2.9575769729067357E-2</v>
      </c>
      <c r="R33" s="1">
        <f t="shared" si="19"/>
        <v>0.6255865869483036</v>
      </c>
    </row>
    <row r="34" spans="1:18" x14ac:dyDescent="0.3">
      <c r="A34" s="1">
        <f t="shared" si="5"/>
        <v>7.5000000000000007E-5</v>
      </c>
      <c r="B34" s="1">
        <f t="shared" si="6"/>
        <v>3.0902172888029034</v>
      </c>
      <c r="C34" s="1">
        <f t="shared" si="7"/>
        <v>0.39345265723338602</v>
      </c>
      <c r="D34" s="1">
        <f t="shared" si="8"/>
        <v>-0.76394372684109768</v>
      </c>
      <c r="E34" s="1">
        <f t="shared" si="9"/>
        <v>0.16862256738573733</v>
      </c>
      <c r="F34" s="1">
        <f t="shared" si="10"/>
        <v>0.34335747653365556</v>
      </c>
      <c r="G34" s="1">
        <f t="shared" si="11"/>
        <v>-0.28092884443662786</v>
      </c>
      <c r="H34" s="1">
        <f t="shared" si="3"/>
        <v>3.4836699460362892</v>
      </c>
      <c r="I34" s="1">
        <f t="shared" si="12"/>
        <v>2.888348786580929</v>
      </c>
      <c r="J34" s="1">
        <f t="shared" si="4"/>
        <v>2.9507774186779563</v>
      </c>
      <c r="K34">
        <v>3</v>
      </c>
      <c r="L34" s="1">
        <f t="shared" si="13"/>
        <v>0.42024243090315211</v>
      </c>
      <c r="M34" s="1">
        <f t="shared" si="14"/>
        <v>0.40208890622890653</v>
      </c>
      <c r="N34" s="1">
        <f t="shared" si="15"/>
        <v>-2.9299173941341388E-2</v>
      </c>
      <c r="O34" s="1">
        <f t="shared" si="16"/>
        <v>-6.9189785683648572E-2</v>
      </c>
      <c r="P34" s="1">
        <f t="shared" si="17"/>
        <v>3.151587378987742E-2</v>
      </c>
      <c r="Q34" s="1">
        <f t="shared" si="18"/>
        <v>1.6080408071447717E-2</v>
      </c>
      <c r="R34" s="1">
        <f t="shared" si="19"/>
        <v>0.77143865936839384</v>
      </c>
    </row>
    <row r="35" spans="1:18" x14ac:dyDescent="0.3">
      <c r="A35" s="1">
        <f t="shared" si="5"/>
        <v>8.0000000000000007E-5</v>
      </c>
      <c r="B35" s="1">
        <f t="shared" si="6"/>
        <v>3.22509511042011</v>
      </c>
      <c r="C35" s="1">
        <f t="shared" si="7"/>
        <v>0.15957922924360035</v>
      </c>
      <c r="D35" s="1">
        <f t="shared" si="8"/>
        <v>-0.72655365949503059</v>
      </c>
      <c r="E35" s="1">
        <f t="shared" si="9"/>
        <v>0.37353961950103604</v>
      </c>
      <c r="F35" s="1">
        <f t="shared" si="10"/>
        <v>0.15623691262202494</v>
      </c>
      <c r="G35" s="1">
        <f t="shared" si="11"/>
        <v>-0.34656193563750987</v>
      </c>
      <c r="H35" s="1">
        <f t="shared" si="3"/>
        <v>3.3846743396637105</v>
      </c>
      <c r="I35" s="1">
        <f t="shared" si="12"/>
        <v>3.0316602996697157</v>
      </c>
      <c r="J35" s="1">
        <f t="shared" si="4"/>
        <v>2.8413352766542306</v>
      </c>
      <c r="K35">
        <v>3</v>
      </c>
      <c r="L35" s="1">
        <f t="shared" si="13"/>
        <v>0.58681505004965495</v>
      </c>
      <c r="M35" s="1">
        <f t="shared" si="14"/>
        <v>0.39442817785511047</v>
      </c>
      <c r="N35" s="1">
        <f t="shared" si="15"/>
        <v>-7.3201742766306505E-2</v>
      </c>
      <c r="O35" s="1">
        <f t="shared" si="16"/>
        <v>-4.8161039731971646E-2</v>
      </c>
      <c r="P35" s="1">
        <f t="shared" si="17"/>
        <v>4.5148251187549067E-2</v>
      </c>
      <c r="Q35" s="1">
        <f t="shared" si="18"/>
        <v>-4.7954349924890192E-3</v>
      </c>
      <c r="R35" s="1">
        <f t="shared" si="19"/>
        <v>0.90023326160154726</v>
      </c>
    </row>
    <row r="36" spans="1:18" x14ac:dyDescent="0.3">
      <c r="A36" s="1">
        <f t="shared" si="5"/>
        <v>8.5000000000000006E-5</v>
      </c>
      <c r="B36" s="1">
        <f t="shared" si="6"/>
        <v>3.3472449550422927</v>
      </c>
      <c r="C36" s="1">
        <f t="shared" si="7"/>
        <v>-7.9947372499187819E-2</v>
      </c>
      <c r="D36" s="1">
        <f t="shared" si="8"/>
        <v>-0.61804345776058034</v>
      </c>
      <c r="E36" s="1">
        <f t="shared" si="9"/>
        <v>0.50735493839906443</v>
      </c>
      <c r="F36" s="1">
        <f t="shared" si="10"/>
        <v>-7.9527099891668257E-2</v>
      </c>
      <c r="G36" s="1">
        <f t="shared" si="11"/>
        <v>-0.25313227726479653</v>
      </c>
      <c r="H36" s="1">
        <f t="shared" si="3"/>
        <v>3.267297582543105</v>
      </c>
      <c r="I36" s="1">
        <f t="shared" si="12"/>
        <v>3.1566090631815893</v>
      </c>
      <c r="J36" s="1">
        <f t="shared" si="4"/>
        <v>2.8239496860251245</v>
      </c>
      <c r="K36">
        <v>3</v>
      </c>
      <c r="L36" s="1">
        <f t="shared" si="13"/>
        <v>0.75107177828390737</v>
      </c>
      <c r="M36" s="1">
        <f t="shared" si="14"/>
        <v>0.37279463464153884</v>
      </c>
      <c r="N36" s="1">
        <f t="shared" si="15"/>
        <v>-0.10993881498277348</v>
      </c>
      <c r="O36" s="1">
        <f t="shared" si="16"/>
        <v>-1.7965037565108949E-2</v>
      </c>
      <c r="P36" s="1">
        <f t="shared" si="17"/>
        <v>4.4723984740577025E-2</v>
      </c>
      <c r="Q36" s="1">
        <f t="shared" si="18"/>
        <v>-2.3470300404614133E-2</v>
      </c>
      <c r="R36" s="1">
        <f t="shared" si="19"/>
        <v>1.0172162447135267</v>
      </c>
    </row>
    <row r="37" spans="1:18" x14ac:dyDescent="0.3">
      <c r="A37" s="1">
        <f t="shared" si="5"/>
        <v>9.0000000000000006E-5</v>
      </c>
      <c r="B37" s="1">
        <f t="shared" si="6"/>
        <v>3.4561847530376819</v>
      </c>
      <c r="C37" s="1">
        <f t="shared" si="7"/>
        <v>-0.31664179871401898</v>
      </c>
      <c r="D37" s="1">
        <f t="shared" si="8"/>
        <v>-0.44903485621854639</v>
      </c>
      <c r="E37" s="1">
        <f t="shared" si="9"/>
        <v>0.54459732743037259</v>
      </c>
      <c r="F37" s="1">
        <f t="shared" si="10"/>
        <v>-0.29053081516747248</v>
      </c>
      <c r="G37" s="1">
        <f t="shared" si="11"/>
        <v>-4.3521607975526733E-2</v>
      </c>
      <c r="H37" s="1">
        <f t="shared" si="3"/>
        <v>3.1395429543236628</v>
      </c>
      <c r="I37" s="1">
        <f t="shared" si="12"/>
        <v>3.235105425535489</v>
      </c>
      <c r="J37" s="1">
        <f t="shared" si="4"/>
        <v>2.9010530023924899</v>
      </c>
      <c r="K37">
        <v>3</v>
      </c>
      <c r="L37" s="1">
        <f t="shared" si="13"/>
        <v>0.91236436934132947</v>
      </c>
      <c r="M37" s="1">
        <f t="shared" si="14"/>
        <v>0.33795465564177596</v>
      </c>
      <c r="N37" s="1">
        <f t="shared" si="15"/>
        <v>-0.13591430999996143</v>
      </c>
      <c r="O37" s="1">
        <f t="shared" si="16"/>
        <v>1.5650535757013955E-2</v>
      </c>
      <c r="P37" s="1">
        <f t="shared" si="17"/>
        <v>3.0375167324841284E-2</v>
      </c>
      <c r="Q37" s="1">
        <f t="shared" si="18"/>
        <v>-3.1372919554873299E-2</v>
      </c>
      <c r="R37" s="1">
        <f t="shared" si="19"/>
        <v>1.1290574985101263</v>
      </c>
    </row>
    <row r="38" spans="1:18" x14ac:dyDescent="0.3">
      <c r="A38" s="1">
        <f t="shared" si="5"/>
        <v>9.5000000000000005E-5</v>
      </c>
      <c r="B38" s="1">
        <f t="shared" si="6"/>
        <v>3.5514845687934495</v>
      </c>
      <c r="C38" s="1">
        <f t="shared" si="7"/>
        <v>-0.54211903134997275</v>
      </c>
      <c r="D38" s="1">
        <f t="shared" si="8"/>
        <v>-0.236071594340032</v>
      </c>
      <c r="E38" s="1">
        <f t="shared" si="9"/>
        <v>0.47817785072032781</v>
      </c>
      <c r="F38" s="1">
        <f t="shared" si="10"/>
        <v>-0.41107946103785431</v>
      </c>
      <c r="G38" s="1">
        <f t="shared" si="11"/>
        <v>0.18606432668071604</v>
      </c>
      <c r="H38" s="1">
        <f t="shared" si="3"/>
        <v>3.0093655374434767</v>
      </c>
      <c r="I38" s="1">
        <f t="shared" si="12"/>
        <v>3.2514717938237725</v>
      </c>
      <c r="J38" s="1">
        <f t="shared" si="4"/>
        <v>3.0264566594666347</v>
      </c>
      <c r="K38">
        <v>3</v>
      </c>
      <c r="L38" s="1">
        <f t="shared" si="13"/>
        <v>1.0700562750525919</v>
      </c>
      <c r="M38" s="1">
        <f t="shared" si="14"/>
        <v>0.29114246448110281</v>
      </c>
      <c r="N38" s="1">
        <f t="shared" si="15"/>
        <v>-0.14858556538367226</v>
      </c>
      <c r="O38" s="1">
        <f t="shared" si="16"/>
        <v>4.6287093842174748E-2</v>
      </c>
      <c r="P38" s="1">
        <f t="shared" si="17"/>
        <v>6.5692192877426277E-3</v>
      </c>
      <c r="Q38" s="1">
        <f t="shared" si="18"/>
        <v>-2.4876199558524676E-2</v>
      </c>
      <c r="R38" s="1">
        <f t="shared" si="19"/>
        <v>1.240593287721415</v>
      </c>
    </row>
    <row r="39" spans="1:18" x14ac:dyDescent="0.3">
      <c r="A39" s="1">
        <f t="shared" si="5"/>
        <v>1E-4</v>
      </c>
      <c r="B39" s="1">
        <f t="shared" si="6"/>
        <v>3.6327682974751534</v>
      </c>
      <c r="C39" s="1">
        <f t="shared" si="7"/>
        <v>-0.7483914270309111</v>
      </c>
      <c r="D39" s="1">
        <f t="shared" si="8"/>
        <v>-1.8718889531530074E-16</v>
      </c>
      <c r="E39" s="1">
        <f t="shared" si="9"/>
        <v>0.32073918301324778</v>
      </c>
      <c r="F39" s="1">
        <f t="shared" si="10"/>
        <v>-0.40364092194168383</v>
      </c>
      <c r="G39" s="1">
        <f t="shared" si="11"/>
        <v>0.3302516634068321</v>
      </c>
      <c r="H39" s="1">
        <f t="shared" si="3"/>
        <v>2.8843768704442425</v>
      </c>
      <c r="I39" s="1">
        <f t="shared" si="12"/>
        <v>3.2051160534574903</v>
      </c>
      <c r="J39" s="1">
        <f t="shared" si="4"/>
        <v>3.1317267949226388</v>
      </c>
      <c r="K39">
        <v>3</v>
      </c>
      <c r="L39" s="1">
        <f t="shared" si="13"/>
        <v>1.223525157508434</v>
      </c>
      <c r="M39" s="1">
        <f t="shared" si="14"/>
        <v>0.23401640636925877</v>
      </c>
      <c r="N39" s="1">
        <f t="shared" si="15"/>
        <v>-0.14671223037112083</v>
      </c>
      <c r="O39" s="1">
        <f t="shared" si="16"/>
        <v>6.8113093619852308E-2</v>
      </c>
      <c r="P39" s="1">
        <f t="shared" si="17"/>
        <v>-1.928201673806617E-2</v>
      </c>
      <c r="Q39" s="1">
        <f t="shared" si="18"/>
        <v>-6.961962824679719E-3</v>
      </c>
      <c r="R39" s="1">
        <f t="shared" si="19"/>
        <v>1.3526984475636785</v>
      </c>
    </row>
    <row r="40" spans="1:18" x14ac:dyDescent="0.3">
      <c r="A40" s="1">
        <f t="shared" si="5"/>
        <v>1.05E-4</v>
      </c>
      <c r="B40" s="1">
        <f t="shared" si="6"/>
        <v>3.699715149340689</v>
      </c>
      <c r="C40" s="1">
        <f t="shared" si="7"/>
        <v>-0.92815168330425424</v>
      </c>
      <c r="D40" s="1">
        <f t="shared" si="8"/>
        <v>0.23607159434003167</v>
      </c>
      <c r="E40" s="1">
        <f t="shared" si="9"/>
        <v>0.10224912843214529</v>
      </c>
      <c r="F40" s="1">
        <f t="shared" si="10"/>
        <v>-0.27053114350363094</v>
      </c>
      <c r="G40" s="1">
        <f t="shared" si="11"/>
        <v>0.32286223352667742</v>
      </c>
      <c r="H40" s="1">
        <f t="shared" si="3"/>
        <v>2.7715634660364348</v>
      </c>
      <c r="I40" s="1">
        <f t="shared" si="12"/>
        <v>3.1098841888086119</v>
      </c>
      <c r="J40" s="1">
        <f t="shared" si="4"/>
        <v>3.1622152788316584</v>
      </c>
      <c r="K40">
        <v>3</v>
      </c>
      <c r="L40" s="1">
        <f t="shared" si="13"/>
        <v>1.3721653451430638</v>
      </c>
      <c r="M40" s="1">
        <f t="shared" si="14"/>
        <v>0.16860020039463083</v>
      </c>
      <c r="N40" s="1">
        <f t="shared" si="15"/>
        <v>-0.13047768004562815</v>
      </c>
      <c r="O40" s="1">
        <f t="shared" si="16"/>
        <v>7.6974045626611184E-2</v>
      </c>
      <c r="P40" s="1">
        <f t="shared" si="17"/>
        <v>-3.9129909671635696E-2</v>
      </c>
      <c r="Q40" s="1">
        <f t="shared" si="18"/>
        <v>1.4147630454267743E-2</v>
      </c>
      <c r="R40" s="1">
        <f t="shared" si="19"/>
        <v>1.4622796319013096</v>
      </c>
    </row>
    <row r="41" spans="1:18" x14ac:dyDescent="0.3">
      <c r="A41" s="1">
        <f t="shared" si="5"/>
        <v>1.1E-4</v>
      </c>
      <c r="B41" s="1">
        <f t="shared" si="6"/>
        <v>3.7520609157508504</v>
      </c>
      <c r="C41" s="1">
        <f t="shared" si="7"/>
        <v>-1.0750317034733703</v>
      </c>
      <c r="D41" s="1">
        <f t="shared" si="8"/>
        <v>0.44903485621854661</v>
      </c>
      <c r="E41" s="1">
        <f t="shared" si="9"/>
        <v>-0.1357036280202937</v>
      </c>
      <c r="F41" s="1">
        <f t="shared" si="10"/>
        <v>-5.319307641453342E-2</v>
      </c>
      <c r="G41" s="1">
        <f t="shared" si="11"/>
        <v>0.16728758964211621</v>
      </c>
      <c r="H41" s="1">
        <f t="shared" si="3"/>
        <v>2.6770292122774801</v>
      </c>
      <c r="I41" s="1">
        <f t="shared" si="12"/>
        <v>2.9903604404757327</v>
      </c>
      <c r="J41" s="1">
        <f t="shared" si="4"/>
        <v>3.104454953703315</v>
      </c>
      <c r="K41">
        <v>3</v>
      </c>
      <c r="L41" s="1">
        <f t="shared" si="13"/>
        <v>1.51539022304313</v>
      </c>
      <c r="M41" s="1">
        <f t="shared" si="14"/>
        <v>9.7211248266636671E-2</v>
      </c>
      <c r="N41" s="1">
        <f t="shared" si="15"/>
        <v>-0.10147106530581673</v>
      </c>
      <c r="O41" s="1">
        <f t="shared" si="16"/>
        <v>7.1183304021570734E-2</v>
      </c>
      <c r="P41" s="1">
        <f t="shared" si="17"/>
        <v>-4.6794934178200631E-2</v>
      </c>
      <c r="Q41" s="1">
        <f t="shared" si="18"/>
        <v>2.8763836062502449E-2</v>
      </c>
      <c r="R41" s="1">
        <f t="shared" si="19"/>
        <v>1.5642826119098228</v>
      </c>
    </row>
    <row r="42" spans="1:18" x14ac:dyDescent="0.3">
      <c r="A42" s="1">
        <f t="shared" si="5"/>
        <v>1.15E-4</v>
      </c>
      <c r="B42" s="1">
        <f t="shared" si="6"/>
        <v>3.789599011880123</v>
      </c>
      <c r="C42" s="1">
        <f t="shared" si="7"/>
        <v>-1.1838281895978169</v>
      </c>
      <c r="D42" s="1">
        <f t="shared" si="8"/>
        <v>0.61804345776058056</v>
      </c>
      <c r="E42" s="1">
        <f t="shared" si="9"/>
        <v>-0.34782575593323939</v>
      </c>
      <c r="F42" s="1">
        <f t="shared" si="10"/>
        <v>0.18070634378332462</v>
      </c>
      <c r="G42" s="1">
        <f t="shared" si="11"/>
        <v>-6.5067627184092119E-2</v>
      </c>
      <c r="H42" s="1">
        <f t="shared" si="3"/>
        <v>2.6057708222823059</v>
      </c>
      <c r="I42" s="1">
        <f t="shared" si="12"/>
        <v>2.8759885241096472</v>
      </c>
      <c r="J42" s="1">
        <f t="shared" si="4"/>
        <v>2.9916272407088798</v>
      </c>
      <c r="K42">
        <v>3</v>
      </c>
      <c r="L42" s="1">
        <f t="shared" si="13"/>
        <v>1.6526345480487838</v>
      </c>
      <c r="M42" s="1">
        <f t="shared" si="14"/>
        <v>2.2378539204846556E-2</v>
      </c>
      <c r="N42" s="1">
        <f t="shared" si="15"/>
        <v>-6.2531755703388023E-2</v>
      </c>
      <c r="O42" s="1">
        <f t="shared" si="16"/>
        <v>5.1843112698649642E-2</v>
      </c>
      <c r="P42" s="1">
        <f t="shared" si="17"/>
        <v>-3.989062972573125E-2</v>
      </c>
      <c r="Q42" s="1">
        <f t="shared" si="18"/>
        <v>3.0178202744112124E-2</v>
      </c>
      <c r="R42" s="1">
        <f t="shared" si="19"/>
        <v>1.6546120172672729</v>
      </c>
    </row>
    <row r="43" spans="1:18" x14ac:dyDescent="0.3">
      <c r="A43" s="1">
        <f t="shared" si="5"/>
        <v>1.2E-4</v>
      </c>
      <c r="B43" s="1">
        <f t="shared" si="6"/>
        <v>3.812181292012609</v>
      </c>
      <c r="C43" s="1">
        <f t="shared" si="7"/>
        <v>-1.2506869719169502</v>
      </c>
      <c r="D43" s="1">
        <f t="shared" si="8"/>
        <v>0.7265536594950307</v>
      </c>
      <c r="E43" s="1">
        <f t="shared" si="9"/>
        <v>-0.49374067900538315</v>
      </c>
      <c r="F43" s="1">
        <f t="shared" si="10"/>
        <v>0.35834390115779025</v>
      </c>
      <c r="G43" s="1">
        <f t="shared" si="11"/>
        <v>-0.26755852648479844</v>
      </c>
      <c r="H43" s="1">
        <f t="shared" si="3"/>
        <v>2.561494320095659</v>
      </c>
      <c r="I43" s="1">
        <f t="shared" si="12"/>
        <v>2.7943073005853063</v>
      </c>
      <c r="J43" s="1">
        <f t="shared" si="4"/>
        <v>2.8850926752582979</v>
      </c>
      <c r="K43">
        <v>3</v>
      </c>
      <c r="L43" s="1">
        <f t="shared" si="13"/>
        <v>1.7833566795101961</v>
      </c>
      <c r="M43" s="1">
        <f t="shared" si="14"/>
        <v>-5.3246940764930861E-2</v>
      </c>
      <c r="N43" s="1">
        <f t="shared" si="15"/>
        <v>-1.7471402168350896E-2</v>
      </c>
      <c r="O43" s="1">
        <f t="shared" si="16"/>
        <v>2.2634797685994818E-2</v>
      </c>
      <c r="P43" s="1">
        <f t="shared" si="17"/>
        <v>-2.0566611108390712E-2</v>
      </c>
      <c r="Q43" s="1">
        <f t="shared" si="18"/>
        <v>1.7741573652519625E-2</v>
      </c>
      <c r="R43" s="1">
        <f t="shared" si="19"/>
        <v>1.7324480968070382</v>
      </c>
    </row>
    <row r="44" spans="1:18" x14ac:dyDescent="0.3">
      <c r="A44" s="1">
        <f t="shared" si="5"/>
        <v>1.25E-4</v>
      </c>
      <c r="B44" s="1">
        <f t="shared" si="6"/>
        <v>3.8197186342054881</v>
      </c>
      <c r="C44" s="1">
        <f t="shared" si="7"/>
        <v>-1.2732395447351628</v>
      </c>
      <c r="D44" s="1">
        <f t="shared" si="8"/>
        <v>0.76394372684109768</v>
      </c>
      <c r="E44" s="1">
        <f t="shared" si="9"/>
        <v>-0.54567409060078398</v>
      </c>
      <c r="F44" s="1">
        <f t="shared" si="10"/>
        <v>0.42441318157838759</v>
      </c>
      <c r="G44" s="1">
        <f t="shared" si="11"/>
        <v>-0.3472471485641353</v>
      </c>
      <c r="H44" s="1">
        <f t="shared" si="3"/>
        <v>2.5464790894703251</v>
      </c>
      <c r="I44" s="1">
        <f t="shared" si="12"/>
        <v>2.7647487257106391</v>
      </c>
      <c r="J44" s="1">
        <f t="shared" si="4"/>
        <v>2.841914758724891</v>
      </c>
      <c r="K44">
        <v>3</v>
      </c>
      <c r="L44" s="1">
        <f t="shared" si="13"/>
        <v>1.9070407168957486</v>
      </c>
      <c r="M44" s="1">
        <f t="shared" si="14"/>
        <v>-0.1269861213122411</v>
      </c>
      <c r="N44" s="1">
        <f t="shared" si="15"/>
        <v>2.9299173941341371E-2</v>
      </c>
      <c r="O44" s="1">
        <f t="shared" si="16"/>
        <v>-1.0881958151882786E-2</v>
      </c>
      <c r="P44" s="1">
        <f t="shared" si="17"/>
        <v>5.1607015422226264E-3</v>
      </c>
      <c r="Q44" s="1">
        <f t="shared" si="18"/>
        <v>-2.8379678502152986E-3</v>
      </c>
      <c r="R44" s="1">
        <f t="shared" si="19"/>
        <v>1.8007945450649732</v>
      </c>
    </row>
    <row r="45" spans="1:18" x14ac:dyDescent="0.3">
      <c r="A45" s="1">
        <f t="shared" si="5"/>
        <v>1.3000000000000002E-4</v>
      </c>
      <c r="B45" s="1">
        <f t="shared" si="6"/>
        <v>3.812181292012609</v>
      </c>
      <c r="C45" s="1">
        <f t="shared" si="7"/>
        <v>-1.2506869719169502</v>
      </c>
      <c r="D45" s="1">
        <f t="shared" si="8"/>
        <v>0.72655365949503081</v>
      </c>
      <c r="E45" s="1">
        <f t="shared" si="9"/>
        <v>-0.49374067900538288</v>
      </c>
      <c r="F45" s="1">
        <f t="shared" si="10"/>
        <v>0.35834390115779008</v>
      </c>
      <c r="G45" s="1">
        <f t="shared" si="11"/>
        <v>-0.267558526484798</v>
      </c>
      <c r="H45" s="1">
        <f t="shared" si="3"/>
        <v>2.561494320095659</v>
      </c>
      <c r="I45" s="1">
        <f t="shared" si="12"/>
        <v>2.7943073005853072</v>
      </c>
      <c r="J45" s="1">
        <f t="shared" si="4"/>
        <v>2.8850926752582993</v>
      </c>
      <c r="K45">
        <v>3</v>
      </c>
      <c r="L45" s="1">
        <f t="shared" si="13"/>
        <v>2.023198535815744</v>
      </c>
      <c r="M45" s="1">
        <f t="shared" si="14"/>
        <v>-0.19622675520407157</v>
      </c>
      <c r="N45" s="1">
        <f t="shared" si="15"/>
        <v>7.320174276630638E-2</v>
      </c>
      <c r="O45" s="1">
        <f t="shared" si="16"/>
        <v>-4.2327377925248287E-2</v>
      </c>
      <c r="P45" s="1">
        <f t="shared" si="17"/>
        <v>2.9281259962950619E-2</v>
      </c>
      <c r="Q45" s="1">
        <f t="shared" si="18"/>
        <v>-2.211495727484528E-2</v>
      </c>
      <c r="R45" s="1">
        <f t="shared" si="19"/>
        <v>1.8650124481408359</v>
      </c>
    </row>
    <row r="46" spans="1:18" x14ac:dyDescent="0.3">
      <c r="A46" s="1">
        <f t="shared" si="5"/>
        <v>1.3500000000000003E-4</v>
      </c>
      <c r="B46" s="1">
        <f t="shared" si="6"/>
        <v>3.7895990118801226</v>
      </c>
      <c r="C46" s="1">
        <f t="shared" si="7"/>
        <v>-1.183828189597816</v>
      </c>
      <c r="D46" s="1">
        <f t="shared" si="8"/>
        <v>0.61804345776058001</v>
      </c>
      <c r="E46" s="1">
        <f t="shared" si="9"/>
        <v>-0.347825755933239</v>
      </c>
      <c r="F46" s="1">
        <f t="shared" si="10"/>
        <v>0.18070634378332368</v>
      </c>
      <c r="G46" s="1">
        <f t="shared" si="11"/>
        <v>-6.5067627184090759E-2</v>
      </c>
      <c r="H46" s="1">
        <f t="shared" si="3"/>
        <v>2.6057708222823068</v>
      </c>
      <c r="I46" s="1">
        <f t="shared" si="12"/>
        <v>2.8759885241096477</v>
      </c>
      <c r="J46" s="1">
        <f t="shared" si="4"/>
        <v>2.9916272407088806</v>
      </c>
      <c r="K46">
        <v>3</v>
      </c>
      <c r="L46" s="1">
        <f t="shared" si="13"/>
        <v>2.1313717144263635</v>
      </c>
      <c r="M46" s="1">
        <f t="shared" si="14"/>
        <v>-0.2585159584653966</v>
      </c>
      <c r="N46" s="1">
        <f t="shared" si="15"/>
        <v>0.10993881498277355</v>
      </c>
      <c r="O46" s="1">
        <f t="shared" si="16"/>
        <v>-6.571595506155252E-2</v>
      </c>
      <c r="P46" s="1">
        <f t="shared" si="17"/>
        <v>4.4285269418984037E-2</v>
      </c>
      <c r="Q46" s="1">
        <f t="shared" si="18"/>
        <v>-3.1241767037162853E-2</v>
      </c>
      <c r="R46" s="1">
        <f t="shared" si="19"/>
        <v>1.9301221182640094</v>
      </c>
    </row>
    <row r="47" spans="1:18" x14ac:dyDescent="0.3">
      <c r="A47" s="1">
        <f t="shared" si="5"/>
        <v>1.4000000000000004E-4</v>
      </c>
      <c r="B47" s="1">
        <f t="shared" si="6"/>
        <v>3.7520609157508504</v>
      </c>
      <c r="C47" s="1">
        <f t="shared" si="7"/>
        <v>-1.0750317034733687</v>
      </c>
      <c r="D47" s="1">
        <f t="shared" si="8"/>
        <v>0.44903485621854483</v>
      </c>
      <c r="E47" s="1">
        <f t="shared" si="9"/>
        <v>-0.13570362802029134</v>
      </c>
      <c r="F47" s="1">
        <f t="shared" si="10"/>
        <v>-5.3193076414535211E-2</v>
      </c>
      <c r="G47" s="1">
        <f t="shared" si="11"/>
        <v>0.16728758964211851</v>
      </c>
      <c r="H47" s="1">
        <f t="shared" si="3"/>
        <v>2.6770292122774819</v>
      </c>
      <c r="I47" s="1">
        <f t="shared" si="12"/>
        <v>2.9903604404757353</v>
      </c>
      <c r="J47" s="1">
        <f t="shared" si="4"/>
        <v>3.1044549537033186</v>
      </c>
      <c r="K47">
        <v>3</v>
      </c>
      <c r="L47" s="1">
        <f t="shared" si="13"/>
        <v>2.2311333426112556</v>
      </c>
      <c r="M47" s="1">
        <f t="shared" si="14"/>
        <v>-0.31164710501686094</v>
      </c>
      <c r="N47" s="1">
        <f t="shared" si="15"/>
        <v>0.1359143099999616</v>
      </c>
      <c r="O47" s="1">
        <f t="shared" si="16"/>
        <v>-7.6595769911419587E-2</v>
      </c>
      <c r="P47" s="1">
        <f t="shared" si="17"/>
        <v>4.5501319354706471E-2</v>
      </c>
      <c r="Q47" s="1">
        <f t="shared" si="18"/>
        <v>-2.602943318485482E-2</v>
      </c>
      <c r="R47" s="1">
        <f t="shared" si="19"/>
        <v>1.9982766638527882</v>
      </c>
    </row>
    <row r="48" spans="1:18" x14ac:dyDescent="0.3">
      <c r="A48" s="1">
        <f t="shared" si="5"/>
        <v>1.4500000000000006E-4</v>
      </c>
      <c r="B48" s="1">
        <f t="shared" si="6"/>
        <v>3.6997151493406886</v>
      </c>
      <c r="C48" s="1">
        <f t="shared" si="7"/>
        <v>-0.92815168330425302</v>
      </c>
      <c r="D48" s="1">
        <f t="shared" si="8"/>
        <v>0.23607159434002956</v>
      </c>
      <c r="E48" s="1">
        <f t="shared" si="9"/>
        <v>0.10224912843214672</v>
      </c>
      <c r="F48" s="1">
        <f t="shared" si="10"/>
        <v>-0.27053114350363289</v>
      </c>
      <c r="G48" s="1">
        <f t="shared" si="11"/>
        <v>0.32286223352667814</v>
      </c>
      <c r="H48" s="1">
        <f t="shared" si="3"/>
        <v>2.7715634660364357</v>
      </c>
      <c r="I48" s="1">
        <f t="shared" si="12"/>
        <v>3.1098841888086119</v>
      </c>
      <c r="J48" s="1">
        <f t="shared" si="4"/>
        <v>3.1622152788316571</v>
      </c>
      <c r="K48">
        <v>3</v>
      </c>
      <c r="L48" s="1">
        <f t="shared" si="13"/>
        <v>2.3220897068007273</v>
      </c>
      <c r="M48" s="1">
        <f t="shared" si="14"/>
        <v>-0.35373799750373763</v>
      </c>
      <c r="N48" s="1">
        <f t="shared" si="15"/>
        <v>0.14858556538367232</v>
      </c>
      <c r="O48" s="1">
        <f t="shared" si="16"/>
        <v>-7.2895894379077814E-2</v>
      </c>
      <c r="P48" s="1">
        <f t="shared" si="17"/>
        <v>3.2550799737743837E-2</v>
      </c>
      <c r="Q48" s="1">
        <f t="shared" si="18"/>
        <v>-8.8702789045936002E-3</v>
      </c>
      <c r="R48" s="1">
        <f t="shared" si="19"/>
        <v>2.0677219011347345</v>
      </c>
    </row>
    <row r="49" spans="1:18" x14ac:dyDescent="0.3">
      <c r="A49" s="1">
        <f t="shared" si="5"/>
        <v>1.5000000000000007E-4</v>
      </c>
      <c r="B49" s="1">
        <f t="shared" si="6"/>
        <v>3.6327682974751525</v>
      </c>
      <c r="C49" s="1">
        <f t="shared" si="7"/>
        <v>-0.74839142703090877</v>
      </c>
      <c r="D49" s="1">
        <f t="shared" si="8"/>
        <v>-2.4332899852092498E-15</v>
      </c>
      <c r="E49" s="1">
        <f t="shared" si="9"/>
        <v>0.32073918301324977</v>
      </c>
      <c r="F49" s="1">
        <f t="shared" si="10"/>
        <v>-0.40364092194168461</v>
      </c>
      <c r="G49" s="1">
        <f t="shared" si="11"/>
        <v>0.3302516634068311</v>
      </c>
      <c r="H49" s="1">
        <f t="shared" si="3"/>
        <v>2.8843768704442438</v>
      </c>
      <c r="I49" s="1">
        <f t="shared" si="12"/>
        <v>3.2051160534574912</v>
      </c>
      <c r="J49" s="1">
        <f t="shared" si="4"/>
        <v>3.1317267949226375</v>
      </c>
      <c r="K49">
        <v>3</v>
      </c>
      <c r="L49" s="1">
        <f t="shared" si="13"/>
        <v>2.4038818437793332</v>
      </c>
      <c r="M49" s="1">
        <f t="shared" si="14"/>
        <v>-0.38329754507557562</v>
      </c>
      <c r="N49" s="1">
        <f t="shared" si="15"/>
        <v>0.14671223037112074</v>
      </c>
      <c r="O49" s="1">
        <f t="shared" si="16"/>
        <v>-5.532058458437087E-2</v>
      </c>
      <c r="P49" s="1">
        <f t="shared" si="17"/>
        <v>9.4657790772951309E-3</v>
      </c>
      <c r="Q49" s="1">
        <f t="shared" si="18"/>
        <v>1.2360098458646737E-2</v>
      </c>
      <c r="R49" s="1">
        <f t="shared" si="19"/>
        <v>2.1338018220264496</v>
      </c>
    </row>
    <row r="50" spans="1:18" x14ac:dyDescent="0.3">
      <c r="A50" s="1">
        <f t="shared" si="5"/>
        <v>1.5500000000000008E-4</v>
      </c>
      <c r="B50" s="1">
        <f t="shared" si="6"/>
        <v>3.5514845687934482</v>
      </c>
      <c r="C50" s="1">
        <f t="shared" si="7"/>
        <v>-0.54211903134996964</v>
      </c>
      <c r="D50" s="1">
        <f t="shared" si="8"/>
        <v>-0.23607159434003544</v>
      </c>
      <c r="E50" s="1">
        <f t="shared" si="9"/>
        <v>0.47817785072032942</v>
      </c>
      <c r="F50" s="1">
        <f t="shared" si="10"/>
        <v>-0.41107946103785326</v>
      </c>
      <c r="G50" s="1">
        <f t="shared" si="11"/>
        <v>0.18606432668071335</v>
      </c>
      <c r="H50" s="1">
        <f t="shared" si="3"/>
        <v>3.0093655374434785</v>
      </c>
      <c r="I50" s="1">
        <f t="shared" si="12"/>
        <v>3.2514717938237725</v>
      </c>
      <c r="J50" s="1">
        <f t="shared" si="4"/>
        <v>3.0264566594666324</v>
      </c>
      <c r="K50">
        <v>3</v>
      </c>
      <c r="L50" s="1">
        <f t="shared" si="13"/>
        <v>2.4761869573496909</v>
      </c>
      <c r="M50" s="1">
        <f t="shared" si="14"/>
        <v>-0.3992785860229478</v>
      </c>
      <c r="N50" s="1">
        <f t="shared" si="15"/>
        <v>0.13047768004562776</v>
      </c>
      <c r="O50" s="1">
        <f t="shared" si="16"/>
        <v>-2.7215228601268841E-2</v>
      </c>
      <c r="P50" s="1">
        <f t="shared" si="17"/>
        <v>-1.6566356514558039E-2</v>
      </c>
      <c r="Q50" s="1">
        <f t="shared" si="18"/>
        <v>2.7917517993393363E-2</v>
      </c>
      <c r="R50" s="1">
        <f t="shared" si="19"/>
        <v>2.1915219842499374</v>
      </c>
    </row>
    <row r="51" spans="1:18" x14ac:dyDescent="0.3">
      <c r="A51" s="1">
        <f t="shared" si="5"/>
        <v>1.6000000000000009E-4</v>
      </c>
      <c r="B51" s="1">
        <f t="shared" si="6"/>
        <v>3.4561847530376801</v>
      </c>
      <c r="C51" s="1">
        <f t="shared" si="7"/>
        <v>-0.31664179871401504</v>
      </c>
      <c r="D51" s="1">
        <f t="shared" si="8"/>
        <v>-0.44903485621854983</v>
      </c>
      <c r="E51" s="1">
        <f t="shared" si="9"/>
        <v>0.54459732743037292</v>
      </c>
      <c r="F51" s="1">
        <f t="shared" si="10"/>
        <v>-0.29053081516746898</v>
      </c>
      <c r="G51" s="1">
        <f t="shared" si="11"/>
        <v>-4.3521607975531777E-2</v>
      </c>
      <c r="H51" s="1">
        <f t="shared" ref="H51:H82" si="20">B51+C51</f>
        <v>3.139542954323665</v>
      </c>
      <c r="I51" s="1">
        <f t="shared" si="12"/>
        <v>3.2351054255354881</v>
      </c>
      <c r="J51" s="1">
        <f t="shared" ref="J51:J82" si="21">B51+C51+D51+E51+F51+G51</f>
        <v>2.9010530023924872</v>
      </c>
      <c r="K51">
        <v>3</v>
      </c>
      <c r="L51" s="1">
        <f t="shared" si="13"/>
        <v>2.5387196922616027</v>
      </c>
      <c r="M51" s="1">
        <f t="shared" si="14"/>
        <v>-0.40111498400306356</v>
      </c>
      <c r="N51" s="1">
        <f t="shared" si="15"/>
        <v>0.10147106530581618</v>
      </c>
      <c r="O51" s="1">
        <f t="shared" si="16"/>
        <v>6.0704344294206678E-3</v>
      </c>
      <c r="P51" s="1">
        <f t="shared" si="17"/>
        <v>-3.7440653935422133E-2</v>
      </c>
      <c r="Q51" s="1">
        <f t="shared" si="18"/>
        <v>3.0661536180035181E-2</v>
      </c>
      <c r="R51" s="1">
        <f t="shared" si="19"/>
        <v>2.2383670902383894</v>
      </c>
    </row>
    <row r="52" spans="1:18" x14ac:dyDescent="0.3">
      <c r="A52" s="1">
        <f t="shared" ref="A52:A83" si="22">A51+1/(100*$A$4)</f>
        <v>1.6500000000000011E-4</v>
      </c>
      <c r="B52" s="1">
        <f t="shared" si="6"/>
        <v>3.34724495504229</v>
      </c>
      <c r="C52" s="1">
        <f t="shared" si="7"/>
        <v>-7.9947372499182656E-2</v>
      </c>
      <c r="D52" s="1">
        <f t="shared" si="8"/>
        <v>-0.61804345776058367</v>
      </c>
      <c r="E52" s="1">
        <f t="shared" si="9"/>
        <v>0.50735493839906232</v>
      </c>
      <c r="F52" s="1">
        <f t="shared" si="10"/>
        <v>-7.9527099891663525E-2</v>
      </c>
      <c r="G52" s="1">
        <f t="shared" si="11"/>
        <v>-0.25313227726479959</v>
      </c>
      <c r="H52" s="1">
        <f t="shared" si="20"/>
        <v>3.2672975825431072</v>
      </c>
      <c r="I52" s="1">
        <f t="shared" si="12"/>
        <v>3.1566090631815857</v>
      </c>
      <c r="J52" s="1">
        <f t="shared" si="21"/>
        <v>2.8239496860251228</v>
      </c>
      <c r="K52">
        <v>3</v>
      </c>
      <c r="L52" s="1">
        <f t="shared" si="13"/>
        <v>2.5912332603788601</v>
      </c>
      <c r="M52" s="1">
        <f t="shared" si="14"/>
        <v>-0.38874168370195461</v>
      </c>
      <c r="N52" s="1">
        <f t="shared" si="15"/>
        <v>6.2531755703387079E-2</v>
      </c>
      <c r="O52" s="1">
        <f t="shared" si="16"/>
        <v>3.8200615185190974E-2</v>
      </c>
      <c r="P52" s="1">
        <f t="shared" si="17"/>
        <v>-4.6658022818909593E-2</v>
      </c>
      <c r="Q52" s="1">
        <f t="shared" si="18"/>
        <v>1.9332721347738786E-2</v>
      </c>
      <c r="R52" s="1">
        <f t="shared" si="19"/>
        <v>2.2758986460943125</v>
      </c>
    </row>
    <row r="53" spans="1:18" x14ac:dyDescent="0.3">
      <c r="A53" s="1">
        <f t="shared" si="22"/>
        <v>1.7000000000000012E-4</v>
      </c>
      <c r="B53" s="1">
        <f t="shared" si="6"/>
        <v>3.2250951104201069</v>
      </c>
      <c r="C53" s="1">
        <f t="shared" si="7"/>
        <v>0.1595792292436061</v>
      </c>
      <c r="D53" s="1">
        <f t="shared" si="8"/>
        <v>-0.72655365949503237</v>
      </c>
      <c r="E53" s="1">
        <f t="shared" si="9"/>
        <v>0.37353961950103148</v>
      </c>
      <c r="F53" s="1">
        <f t="shared" si="10"/>
        <v>0.15623691262203082</v>
      </c>
      <c r="G53" s="1">
        <f t="shared" si="11"/>
        <v>-0.34656193563751025</v>
      </c>
      <c r="H53" s="1">
        <f t="shared" si="20"/>
        <v>3.3846743396637131</v>
      </c>
      <c r="I53" s="1">
        <f t="shared" si="12"/>
        <v>3.0316602996697122</v>
      </c>
      <c r="J53" s="1">
        <f t="shared" si="21"/>
        <v>2.8413352766542328</v>
      </c>
      <c r="K53">
        <v>3</v>
      </c>
      <c r="L53" s="1">
        <f t="shared" si="13"/>
        <v>2.6335204146392726</v>
      </c>
      <c r="M53" s="1">
        <f t="shared" si="14"/>
        <v>-0.36259701545140532</v>
      </c>
      <c r="N53" s="1">
        <f t="shared" si="15"/>
        <v>1.7471402168349855E-2</v>
      </c>
      <c r="O53" s="1">
        <f t="shared" si="16"/>
        <v>6.3059465651389188E-2</v>
      </c>
      <c r="P53" s="1">
        <f t="shared" si="17"/>
        <v>-4.1348689294009006E-2</v>
      </c>
      <c r="Q53" s="1">
        <f t="shared" si="18"/>
        <v>-8.6930054538140566E-4</v>
      </c>
      <c r="R53" s="1">
        <f t="shared" si="19"/>
        <v>2.3092362771682158</v>
      </c>
    </row>
    <row r="54" spans="1:18" x14ac:dyDescent="0.3">
      <c r="A54" s="1">
        <f t="shared" si="22"/>
        <v>1.7500000000000013E-4</v>
      </c>
      <c r="B54" s="1">
        <f t="shared" si="6"/>
        <v>3.0902172888028994</v>
      </c>
      <c r="C54" s="1">
        <f t="shared" si="7"/>
        <v>0.39345265723339251</v>
      </c>
      <c r="D54" s="1">
        <f t="shared" si="8"/>
        <v>-0.76394372684109768</v>
      </c>
      <c r="E54" s="1">
        <f t="shared" si="9"/>
        <v>0.16862256738573089</v>
      </c>
      <c r="F54" s="1">
        <f t="shared" si="10"/>
        <v>0.34335747653365972</v>
      </c>
      <c r="G54" s="1">
        <f t="shared" si="11"/>
        <v>-0.28092884443662375</v>
      </c>
      <c r="H54" s="1">
        <f t="shared" si="20"/>
        <v>3.4836699460362919</v>
      </c>
      <c r="I54" s="1">
        <f t="shared" si="12"/>
        <v>2.888348786580925</v>
      </c>
      <c r="J54" s="1">
        <f t="shared" si="21"/>
        <v>2.9507774186779612</v>
      </c>
      <c r="K54">
        <v>3</v>
      </c>
      <c r="L54" s="1">
        <f t="shared" si="13"/>
        <v>2.6654142669641363</v>
      </c>
      <c r="M54" s="1">
        <f t="shared" si="14"/>
        <v>-0.32360716715842286</v>
      </c>
      <c r="N54" s="1">
        <f t="shared" si="15"/>
        <v>-2.9299173941342526E-2</v>
      </c>
      <c r="O54" s="1">
        <f t="shared" si="16"/>
        <v>7.5915205685666343E-2</v>
      </c>
      <c r="P54" s="1">
        <f t="shared" si="17"/>
        <v>-2.3165683288766399E-2</v>
      </c>
      <c r="Q54" s="1">
        <f t="shared" si="18"/>
        <v>-2.0672336512075961E-2</v>
      </c>
      <c r="R54" s="1">
        <f t="shared" si="19"/>
        <v>2.3445851117491947</v>
      </c>
    </row>
    <row r="55" spans="1:18" x14ac:dyDescent="0.3">
      <c r="A55" s="1">
        <f t="shared" si="22"/>
        <v>1.8000000000000015E-4</v>
      </c>
      <c r="B55" s="1">
        <f t="shared" si="6"/>
        <v>2.9431437913327758</v>
      </c>
      <c r="C55" s="1">
        <f t="shared" si="7"/>
        <v>0.61338782868776531</v>
      </c>
      <c r="D55" s="1">
        <f t="shared" si="8"/>
        <v>-0.72655365949502881</v>
      </c>
      <c r="E55" s="1">
        <f t="shared" si="9"/>
        <v>-6.8391098247263388E-2</v>
      </c>
      <c r="F55" s="1">
        <f t="shared" si="10"/>
        <v>0.42357569911251258</v>
      </c>
      <c r="G55" s="1">
        <f t="shared" si="11"/>
        <v>-8.6356854194726246E-2</v>
      </c>
      <c r="H55" s="1">
        <f t="shared" si="20"/>
        <v>3.5565316200205412</v>
      </c>
      <c r="I55" s="1">
        <f t="shared" si="12"/>
        <v>2.7615868622782491</v>
      </c>
      <c r="J55" s="1">
        <f t="shared" si="21"/>
        <v>3.0988057071960351</v>
      </c>
      <c r="K55">
        <v>3</v>
      </c>
      <c r="L55" s="1">
        <f t="shared" si="13"/>
        <v>2.6867889468892403</v>
      </c>
      <c r="M55" s="1">
        <f t="shared" si="14"/>
        <v>-0.27315337363688763</v>
      </c>
      <c r="N55" s="1">
        <f t="shared" si="15"/>
        <v>-7.3201742766307518E-2</v>
      </c>
      <c r="O55" s="1">
        <f t="shared" si="16"/>
        <v>7.4320797944436953E-2</v>
      </c>
      <c r="P55" s="1">
        <f t="shared" si="17"/>
        <v>2.229822665927356E-3</v>
      </c>
      <c r="Q55" s="1">
        <f t="shared" si="18"/>
        <v>-3.0987317537962487E-2</v>
      </c>
      <c r="R55" s="1">
        <f t="shared" si="19"/>
        <v>2.3859971335584462</v>
      </c>
    </row>
    <row r="56" spans="1:18" x14ac:dyDescent="0.3">
      <c r="A56" s="1">
        <f t="shared" si="22"/>
        <v>1.8500000000000016E-4</v>
      </c>
      <c r="B56" s="1">
        <f t="shared" si="6"/>
        <v>2.7844550499127583</v>
      </c>
      <c r="C56" s="1">
        <f t="shared" si="7"/>
        <v>0.81159343051089816</v>
      </c>
      <c r="D56" s="1">
        <f t="shared" si="8"/>
        <v>-0.6180434577605769</v>
      </c>
      <c r="E56" s="1">
        <f t="shared" si="9"/>
        <v>-0.29238679906970316</v>
      </c>
      <c r="F56" s="1">
        <f t="shared" si="10"/>
        <v>0.371916106115807</v>
      </c>
      <c r="G56" s="1">
        <f t="shared" si="11"/>
        <v>0.14785064491363464</v>
      </c>
      <c r="H56" s="1">
        <f t="shared" si="20"/>
        <v>3.5960484804236565</v>
      </c>
      <c r="I56" s="1">
        <f t="shared" si="12"/>
        <v>2.6856182235933765</v>
      </c>
      <c r="J56" s="1">
        <f t="shared" si="21"/>
        <v>3.205384974622818</v>
      </c>
      <c r="K56">
        <v>3</v>
      </c>
      <c r="L56" s="1">
        <f t="shared" si="13"/>
        <v>2.6975600983180832</v>
      </c>
      <c r="M56" s="1">
        <f t="shared" si="14"/>
        <v>-0.21302298567566605</v>
      </c>
      <c r="N56" s="1">
        <f t="shared" si="15"/>
        <v>-0.10993881498277426</v>
      </c>
      <c r="O56" s="1">
        <f t="shared" si="16"/>
        <v>5.8579731396308482E-2</v>
      </c>
      <c r="P56" s="1">
        <f t="shared" si="17"/>
        <v>2.6931086380286032E-2</v>
      </c>
      <c r="Q56" s="1">
        <f t="shared" si="18"/>
        <v>-2.7079940530121176E-2</v>
      </c>
      <c r="R56" s="1">
        <f t="shared" si="19"/>
        <v>2.4330291749061161</v>
      </c>
    </row>
    <row r="57" spans="1:18" x14ac:dyDescent="0.3">
      <c r="A57" s="1">
        <f t="shared" si="22"/>
        <v>1.9000000000000017E-4</v>
      </c>
      <c r="B57" s="1">
        <f t="shared" si="6"/>
        <v>2.6147773365072449</v>
      </c>
      <c r="C57" s="1">
        <f t="shared" si="7"/>
        <v>0.98104793044426497</v>
      </c>
      <c r="D57" s="1">
        <f t="shared" si="8"/>
        <v>-0.4490348562185405</v>
      </c>
      <c r="E57" s="1">
        <f t="shared" si="9"/>
        <v>-0.46072787291716294</v>
      </c>
      <c r="F57" s="1">
        <f t="shared" si="10"/>
        <v>0.20446260956257928</v>
      </c>
      <c r="G57" s="1">
        <f t="shared" si="11"/>
        <v>0.31419861391251963</v>
      </c>
      <c r="H57" s="1">
        <f t="shared" si="20"/>
        <v>3.5958252669515098</v>
      </c>
      <c r="I57" s="1">
        <f t="shared" si="12"/>
        <v>2.6860625378158063</v>
      </c>
      <c r="J57" s="1">
        <f t="shared" si="21"/>
        <v>3.2047237612909054</v>
      </c>
      <c r="K57">
        <v>3</v>
      </c>
      <c r="L57" s="1">
        <f t="shared" si="13"/>
        <v>2.6976852124368458</v>
      </c>
      <c r="M57" s="1">
        <f t="shared" si="14"/>
        <v>-0.14534615224584602</v>
      </c>
      <c r="N57" s="1">
        <f t="shared" si="15"/>
        <v>-0.13591430999996201</v>
      </c>
      <c r="O57" s="1">
        <f t="shared" si="16"/>
        <v>3.1688253442708945E-2</v>
      </c>
      <c r="P57" s="1">
        <f t="shared" si="17"/>
        <v>4.3247513924037653E-2</v>
      </c>
      <c r="Q57" s="1">
        <f t="shared" si="18"/>
        <v>-1.0743588046115806E-2</v>
      </c>
      <c r="R57" s="1">
        <f t="shared" si="19"/>
        <v>2.480616929511668</v>
      </c>
    </row>
    <row r="58" spans="1:18" x14ac:dyDescent="0.3">
      <c r="A58" s="1">
        <f t="shared" si="22"/>
        <v>1.9500000000000019E-4</v>
      </c>
      <c r="B58" s="1">
        <f t="shared" si="6"/>
        <v>2.4347802915326722</v>
      </c>
      <c r="C58" s="1">
        <f t="shared" si="7"/>
        <v>1.115748318347435</v>
      </c>
      <c r="D58" s="1">
        <f t="shared" si="8"/>
        <v>-0.23607159434002317</v>
      </c>
      <c r="E58" s="1">
        <f t="shared" si="9"/>
        <v>-0.54137128741144724</v>
      </c>
      <c r="F58" s="1">
        <f t="shared" si="10"/>
        <v>-2.6649124166404286E-2</v>
      </c>
      <c r="G58" s="1">
        <f t="shared" si="11"/>
        <v>0.33633774084915147</v>
      </c>
      <c r="H58" s="1">
        <f t="shared" si="20"/>
        <v>3.5505286098801072</v>
      </c>
      <c r="I58" s="1">
        <f t="shared" si="12"/>
        <v>2.7730857281286365</v>
      </c>
      <c r="J58" s="1">
        <f t="shared" si="21"/>
        <v>3.0827743448113836</v>
      </c>
      <c r="K58">
        <v>3</v>
      </c>
      <c r="L58" s="1">
        <f t="shared" si="13"/>
        <v>2.6871637954772605</v>
      </c>
      <c r="M58" s="1">
        <f t="shared" si="14"/>
        <v>-7.2520358911464924E-2</v>
      </c>
      <c r="N58" s="1">
        <f t="shared" si="15"/>
        <v>-0.14858556538367249</v>
      </c>
      <c r="O58" s="1">
        <f t="shared" si="16"/>
        <v>-1.2349534755834561E-3</v>
      </c>
      <c r="P58" s="1">
        <f t="shared" si="17"/>
        <v>4.6099081048918265E-2</v>
      </c>
      <c r="Q58" s="1">
        <f t="shared" si="18"/>
        <v>1.0523786801201428E-2</v>
      </c>
      <c r="R58" s="1">
        <f t="shared" si="19"/>
        <v>2.5214457855566592</v>
      </c>
    </row>
    <row r="59" spans="1:18" x14ac:dyDescent="0.3">
      <c r="A59" s="1">
        <f t="shared" si="22"/>
        <v>2.000000000000002E-4</v>
      </c>
      <c r="B59" s="1">
        <f t="shared" si="6"/>
        <v>2.2451742810927255</v>
      </c>
      <c r="C59" s="1">
        <f t="shared" si="7"/>
        <v>1.2109227658250543</v>
      </c>
      <c r="D59" s="1">
        <f t="shared" si="8"/>
        <v>9.1248788580071026E-15</v>
      </c>
      <c r="E59" s="1">
        <f t="shared" si="9"/>
        <v>-0.51896689963930476</v>
      </c>
      <c r="F59" s="1">
        <f t="shared" si="10"/>
        <v>-0.24946380901031201</v>
      </c>
      <c r="G59" s="1">
        <f t="shared" si="11"/>
        <v>0.20410675282660451</v>
      </c>
      <c r="H59" s="1">
        <f t="shared" si="20"/>
        <v>3.4560970469177796</v>
      </c>
      <c r="I59" s="1">
        <f t="shared" si="12"/>
        <v>2.9371301472784843</v>
      </c>
      <c r="J59" s="1">
        <f t="shared" si="21"/>
        <v>2.8917730910947768</v>
      </c>
      <c r="K59">
        <v>3</v>
      </c>
      <c r="L59" s="1">
        <f t="shared" si="13"/>
        <v>2.6660373706652893</v>
      </c>
      <c r="M59" s="1">
        <f t="shared" si="14"/>
        <v>2.8745042918447753E-3</v>
      </c>
      <c r="N59" s="1">
        <f t="shared" si="15"/>
        <v>-0.14671223037112047</v>
      </c>
      <c r="O59" s="1">
        <f t="shared" si="16"/>
        <v>-3.3923092069198635E-2</v>
      </c>
      <c r="P59" s="1">
        <f t="shared" si="17"/>
        <v>3.4597969015127052E-2</v>
      </c>
      <c r="Q59" s="1">
        <f t="shared" si="18"/>
        <v>2.6961022235065288E-2</v>
      </c>
      <c r="R59" s="1">
        <f t="shared" si="19"/>
        <v>2.5498355437670077</v>
      </c>
    </row>
    <row r="60" spans="1:18" x14ac:dyDescent="0.3">
      <c r="A60" s="1">
        <f t="shared" si="22"/>
        <v>2.0500000000000021E-4</v>
      </c>
      <c r="B60" s="1">
        <f t="shared" si="6"/>
        <v>2.0467075934878682</v>
      </c>
      <c r="C60" s="1">
        <f t="shared" si="7"/>
        <v>1.263199670626709</v>
      </c>
      <c r="D60" s="1">
        <f t="shared" si="8"/>
        <v>0.2360715943400418</v>
      </c>
      <c r="E60" s="1">
        <f t="shared" si="9"/>
        <v>-0.39777929284467367</v>
      </c>
      <c r="F60" s="1">
        <f t="shared" si="10"/>
        <v>-0.39460939653260935</v>
      </c>
      <c r="G60" s="1">
        <f t="shared" si="11"/>
        <v>-2.1803828863425297E-2</v>
      </c>
      <c r="H60" s="1">
        <f t="shared" si="20"/>
        <v>3.3099072641145773</v>
      </c>
      <c r="I60" s="1">
        <f t="shared" si="12"/>
        <v>3.1481995656099455</v>
      </c>
      <c r="J60" s="1">
        <f t="shared" si="21"/>
        <v>2.7317863402139109</v>
      </c>
      <c r="K60">
        <v>3</v>
      </c>
      <c r="L60" s="1">
        <f t="shared" si="13"/>
        <v>2.6343893143479185</v>
      </c>
      <c r="M60" s="1">
        <f t="shared" si="14"/>
        <v>7.816753674755296E-2</v>
      </c>
      <c r="N60" s="1">
        <f t="shared" si="15"/>
        <v>-0.13047768004562713</v>
      </c>
      <c r="O60" s="1">
        <f t="shared" si="16"/>
        <v>-6.0154109339429322E-2</v>
      </c>
      <c r="P60" s="1">
        <f t="shared" si="17"/>
        <v>1.2324981761332185E-2</v>
      </c>
      <c r="Q60" s="1">
        <f t="shared" si="18"/>
        <v>3.1023862540579088E-2</v>
      </c>
      <c r="R60" s="1">
        <f t="shared" si="19"/>
        <v>2.5652739060123264</v>
      </c>
    </row>
    <row r="61" spans="1:18" x14ac:dyDescent="0.3">
      <c r="A61" s="1">
        <f t="shared" si="22"/>
        <v>2.1000000000000023E-4</v>
      </c>
      <c r="B61" s="1">
        <f t="shared" si="6"/>
        <v>1.8401634860632705</v>
      </c>
      <c r="C61" s="1">
        <f t="shared" si="7"/>
        <v>1.2707270973375357</v>
      </c>
      <c r="D61" s="1">
        <f t="shared" si="8"/>
        <v>0.44903485621855416</v>
      </c>
      <c r="E61" s="1">
        <f t="shared" si="9"/>
        <v>-0.20087603051402231</v>
      </c>
      <c r="F61" s="1">
        <f t="shared" si="10"/>
        <v>-0.41689565730564843</v>
      </c>
      <c r="G61" s="1">
        <f t="shared" si="11"/>
        <v>-0.23770703059157494</v>
      </c>
      <c r="H61" s="1">
        <f t="shared" si="20"/>
        <v>3.1108905834008063</v>
      </c>
      <c r="I61" s="1">
        <f t="shared" si="12"/>
        <v>3.3590494091053378</v>
      </c>
      <c r="J61" s="1">
        <f t="shared" si="21"/>
        <v>2.7044467212081145</v>
      </c>
      <c r="K61">
        <v>3</v>
      </c>
      <c r="L61" s="1">
        <f t="shared" si="13"/>
        <v>2.5923445269448124</v>
      </c>
      <c r="M61" s="1">
        <f t="shared" si="14"/>
        <v>0.15069144524412961</v>
      </c>
      <c r="N61" s="1">
        <f t="shared" si="15"/>
        <v>-0.1014710653058154</v>
      </c>
      <c r="O61" s="1">
        <f t="shared" si="16"/>
        <v>-7.4935038825430289E-2</v>
      </c>
      <c r="P61" s="1">
        <f t="shared" si="17"/>
        <v>-1.3785316450335343E-2</v>
      </c>
      <c r="Q61" s="1">
        <f t="shared" si="18"/>
        <v>2.0847571624078607E-2</v>
      </c>
      <c r="R61" s="1">
        <f t="shared" si="19"/>
        <v>2.5736921232314396</v>
      </c>
    </row>
    <row r="62" spans="1:18" x14ac:dyDescent="0.3">
      <c r="A62" s="1">
        <f t="shared" si="22"/>
        <v>2.1500000000000024E-4</v>
      </c>
      <c r="B62" s="1">
        <f t="shared" si="6"/>
        <v>1.6263570940499099</v>
      </c>
      <c r="C62" s="1">
        <f t="shared" si="7"/>
        <v>1.2332383831135603</v>
      </c>
      <c r="D62" s="1">
        <f t="shared" si="8"/>
        <v>0.61804345776058678</v>
      </c>
      <c r="E62" s="1">
        <f t="shared" si="9"/>
        <v>3.4263159642519858E-2</v>
      </c>
      <c r="F62" s="1">
        <f t="shared" si="10"/>
        <v>-0.30938389443474423</v>
      </c>
      <c r="G62" s="1">
        <f t="shared" si="11"/>
        <v>-0.34450900108001248</v>
      </c>
      <c r="H62" s="1">
        <f t="shared" si="20"/>
        <v>2.8595954771634702</v>
      </c>
      <c r="I62" s="1">
        <f t="shared" si="12"/>
        <v>3.5119020945665769</v>
      </c>
      <c r="J62" s="1">
        <f t="shared" si="21"/>
        <v>2.8580091990518199</v>
      </c>
      <c r="K62">
        <v>3</v>
      </c>
      <c r="L62" s="1">
        <f t="shared" si="13"/>
        <v>2.540068940023414</v>
      </c>
      <c r="M62" s="1">
        <f t="shared" si="14"/>
        <v>0.21787703416682561</v>
      </c>
      <c r="N62" s="1">
        <f t="shared" si="15"/>
        <v>-6.2531755703386122E-2</v>
      </c>
      <c r="O62" s="1">
        <f t="shared" si="16"/>
        <v>-7.5452391274252267E-2</v>
      </c>
      <c r="P62" s="1">
        <f t="shared" si="17"/>
        <v>-3.5603637043133331E-2</v>
      </c>
      <c r="Q62" s="1">
        <f t="shared" si="18"/>
        <v>1.1027974915594639E-3</v>
      </c>
      <c r="R62" s="1">
        <f t="shared" si="19"/>
        <v>2.5854609876610271</v>
      </c>
    </row>
    <row r="63" spans="1:18" x14ac:dyDescent="0.3">
      <c r="A63" s="1">
        <f t="shared" si="22"/>
        <v>2.2000000000000025E-4</v>
      </c>
      <c r="B63" s="1">
        <f t="shared" si="6"/>
        <v>1.4061322135982139</v>
      </c>
      <c r="C63" s="1">
        <f t="shared" si="7"/>
        <v>1.1520615843458888</v>
      </c>
      <c r="D63" s="1">
        <f t="shared" si="8"/>
        <v>0.72655365949503437</v>
      </c>
      <c r="E63" s="1">
        <f t="shared" si="9"/>
        <v>0.26288049800905011</v>
      </c>
      <c r="F63" s="1">
        <f t="shared" si="10"/>
        <v>-0.10554726623799583</v>
      </c>
      <c r="G63" s="1">
        <f t="shared" si="11"/>
        <v>-0.29319046458364029</v>
      </c>
      <c r="H63" s="1">
        <f t="shared" si="20"/>
        <v>2.558193797944103</v>
      </c>
      <c r="I63" s="1">
        <f t="shared" si="12"/>
        <v>3.5476279554481875</v>
      </c>
      <c r="J63" s="1">
        <f t="shared" si="21"/>
        <v>3.1488902246265518</v>
      </c>
      <c r="K63">
        <v>3</v>
      </c>
      <c r="L63" s="1">
        <f t="shared" si="13"/>
        <v>2.4777688614428586</v>
      </c>
      <c r="M63" s="1">
        <f t="shared" si="14"/>
        <v>0.27734422053317342</v>
      </c>
      <c r="N63" s="1">
        <f t="shared" si="15"/>
        <v>-1.7471402168348554E-2</v>
      </c>
      <c r="O63" s="1">
        <f t="shared" si="16"/>
        <v>-6.1607690770958609E-2</v>
      </c>
      <c r="P63" s="1">
        <f t="shared" si="17"/>
        <v>-4.6336973559575417E-2</v>
      </c>
      <c r="Q63" s="1">
        <f t="shared" si="18"/>
        <v>-1.9148131481385635E-2</v>
      </c>
      <c r="R63" s="1">
        <f t="shared" si="19"/>
        <v>2.6105488839957638</v>
      </c>
    </row>
    <row r="64" spans="1:18" x14ac:dyDescent="0.3">
      <c r="A64" s="1">
        <f t="shared" si="22"/>
        <v>2.2500000000000026E-4</v>
      </c>
      <c r="B64" s="1">
        <f t="shared" si="6"/>
        <v>1.1803579717001467</v>
      </c>
      <c r="C64" s="1">
        <f t="shared" si="7"/>
        <v>1.03007242960096</v>
      </c>
      <c r="D64" s="1">
        <f t="shared" si="8"/>
        <v>0.76394372684109768</v>
      </c>
      <c r="E64" s="1">
        <f t="shared" si="9"/>
        <v>0.44145961268613615</v>
      </c>
      <c r="F64" s="1">
        <f t="shared" si="10"/>
        <v>0.13115088574447392</v>
      </c>
      <c r="G64" s="1">
        <f t="shared" si="11"/>
        <v>-0.10730527015454801</v>
      </c>
      <c r="H64" s="1">
        <f t="shared" si="20"/>
        <v>2.2104304013011067</v>
      </c>
      <c r="I64" s="1">
        <f t="shared" si="12"/>
        <v>3.4158337408283406</v>
      </c>
      <c r="J64" s="1">
        <f t="shared" si="21"/>
        <v>3.4396793564182668</v>
      </c>
      <c r="K64">
        <v>3</v>
      </c>
      <c r="L64" s="1">
        <f t="shared" si="13"/>
        <v>2.4056901611511039</v>
      </c>
      <c r="M64" s="1">
        <f t="shared" si="14"/>
        <v>0.32698634961921841</v>
      </c>
      <c r="N64" s="1">
        <f t="shared" si="15"/>
        <v>2.929917394134355E-2</v>
      </c>
      <c r="O64" s="1">
        <f t="shared" si="16"/>
        <v>-3.6036219224796627E-2</v>
      </c>
      <c r="P64" s="1">
        <f t="shared" si="17"/>
        <v>-4.2643564476062649E-2</v>
      </c>
      <c r="Q64" s="1">
        <f t="shared" si="18"/>
        <v>-3.061057525319863E-2</v>
      </c>
      <c r="R64" s="1">
        <f t="shared" si="19"/>
        <v>2.6526853257576075</v>
      </c>
    </row>
    <row r="65" spans="1:18" x14ac:dyDescent="0.3">
      <c r="A65" s="1">
        <f t="shared" si="22"/>
        <v>2.3000000000000028E-4</v>
      </c>
      <c r="B65" s="1">
        <f t="shared" si="6"/>
        <v>0.94992539614204308</v>
      </c>
      <c r="C65" s="1">
        <f t="shared" si="7"/>
        <v>0.87159244550240655</v>
      </c>
      <c r="D65" s="1">
        <f t="shared" si="8"/>
        <v>0.7265536594950267</v>
      </c>
      <c r="E65" s="1">
        <f t="shared" si="9"/>
        <v>0.53600870225012387</v>
      </c>
      <c r="F65" s="1">
        <f t="shared" si="10"/>
        <v>0.32701597681476124</v>
      </c>
      <c r="G65" s="1">
        <f t="shared" si="11"/>
        <v>0.12783020123621489</v>
      </c>
      <c r="H65" s="1">
        <f t="shared" si="20"/>
        <v>1.8215178416444497</v>
      </c>
      <c r="I65" s="1">
        <f t="shared" si="12"/>
        <v>3.0840802033896004</v>
      </c>
      <c r="J65" s="1">
        <f t="shared" si="21"/>
        <v>3.5389263814405765</v>
      </c>
      <c r="K65">
        <v>3</v>
      </c>
      <c r="L65" s="1">
        <f t="shared" si="13"/>
        <v>2.3241173008485783</v>
      </c>
      <c r="M65" s="1">
        <f t="shared" si="14"/>
        <v>0.36504482425337015</v>
      </c>
      <c r="N65" s="1">
        <f t="shared" si="15"/>
        <v>7.3201742766308669E-2</v>
      </c>
      <c r="O65" s="1">
        <f t="shared" si="16"/>
        <v>-3.6054012754254427E-3</v>
      </c>
      <c r="P65" s="1">
        <f t="shared" si="17"/>
        <v>-2.5673331100595352E-2</v>
      </c>
      <c r="Q65" s="1">
        <f t="shared" si="18"/>
        <v>-2.8023575721763047E-2</v>
      </c>
      <c r="R65" s="1">
        <f t="shared" si="19"/>
        <v>2.7050615597704732</v>
      </c>
    </row>
    <row r="66" spans="1:18" x14ac:dyDescent="0.3">
      <c r="A66" s="1">
        <f t="shared" si="22"/>
        <v>2.3500000000000029E-4</v>
      </c>
      <c r="B66" s="1">
        <f t="shared" si="6"/>
        <v>0.71574389902499946</v>
      </c>
      <c r="C66" s="1">
        <f t="shared" si="7"/>
        <v>0.68223586449594642</v>
      </c>
      <c r="D66" s="1">
        <f t="shared" si="8"/>
        <v>0.61804345776057212</v>
      </c>
      <c r="E66" s="1">
        <f t="shared" si="9"/>
        <v>0.52853073562009512</v>
      </c>
      <c r="F66" s="1">
        <f t="shared" si="10"/>
        <v>0.42106655687557099</v>
      </c>
      <c r="G66" s="1">
        <f t="shared" si="11"/>
        <v>0.30429499591294218</v>
      </c>
      <c r="H66" s="1">
        <f t="shared" si="20"/>
        <v>1.3979797635209459</v>
      </c>
      <c r="I66" s="1">
        <f t="shared" si="12"/>
        <v>2.5445539569016131</v>
      </c>
      <c r="J66" s="1">
        <f t="shared" si="21"/>
        <v>3.2699155096901267</v>
      </c>
      <c r="K66">
        <v>3</v>
      </c>
      <c r="L66" s="1">
        <f t="shared" si="13"/>
        <v>2.2333722113477976</v>
      </c>
      <c r="M66" s="1">
        <f t="shared" si="14"/>
        <v>0.39017140399794215</v>
      </c>
      <c r="N66" s="1">
        <f t="shared" si="15"/>
        <v>0.10993881498277533</v>
      </c>
      <c r="O66" s="1">
        <f t="shared" si="16"/>
        <v>2.9511690006795772E-2</v>
      </c>
      <c r="P66" s="1">
        <f t="shared" si="17"/>
        <v>-7.0985630172124903E-4</v>
      </c>
      <c r="Q66" s="1">
        <f t="shared" si="18"/>
        <v>-1.2574497153898405E-2</v>
      </c>
      <c r="R66" s="1">
        <f t="shared" si="19"/>
        <v>2.7497097668796915</v>
      </c>
    </row>
    <row r="67" spans="1:18" x14ac:dyDescent="0.3">
      <c r="A67" s="1">
        <f t="shared" si="22"/>
        <v>2.400000000000003E-4</v>
      </c>
      <c r="B67" s="1">
        <f t="shared" si="6"/>
        <v>0.47873768773078762</v>
      </c>
      <c r="C67" s="1">
        <f t="shared" si="7"/>
        <v>0.46871073786606215</v>
      </c>
      <c r="D67" s="1">
        <f t="shared" si="8"/>
        <v>0.44903485621853617</v>
      </c>
      <c r="E67" s="1">
        <f t="shared" si="9"/>
        <v>0.42044911304753102</v>
      </c>
      <c r="F67" s="1">
        <f t="shared" si="10"/>
        <v>0.38402052811529253</v>
      </c>
      <c r="G67" s="1">
        <f t="shared" si="11"/>
        <v>0.34109644688643848</v>
      </c>
      <c r="H67" s="1">
        <f t="shared" si="20"/>
        <v>0.94744842559684983</v>
      </c>
      <c r="I67" s="1">
        <f t="shared" si="12"/>
        <v>1.816932394862917</v>
      </c>
      <c r="J67" s="1">
        <f t="shared" si="21"/>
        <v>2.5420493698646478</v>
      </c>
      <c r="K67">
        <v>3</v>
      </c>
      <c r="L67" s="1">
        <f t="shared" si="13"/>
        <v>2.1338130220595364</v>
      </c>
      <c r="M67" s="1">
        <f t="shared" si="14"/>
        <v>0.40147596723881185</v>
      </c>
      <c r="N67" s="1">
        <f t="shared" si="15"/>
        <v>0.13591430999996248</v>
      </c>
      <c r="O67" s="1">
        <f t="shared" si="16"/>
        <v>5.7011352239705222E-2</v>
      </c>
      <c r="P67" s="1">
        <f t="shared" si="17"/>
        <v>2.4474628103321402E-2</v>
      </c>
      <c r="Q67" s="1">
        <f t="shared" si="18"/>
        <v>8.6459425651126548E-3</v>
      </c>
      <c r="R67" s="1">
        <f t="shared" si="19"/>
        <v>2.76133522220645</v>
      </c>
    </row>
    <row r="68" spans="1:18" x14ac:dyDescent="0.3">
      <c r="A68" s="1">
        <f t="shared" si="22"/>
        <v>2.4500000000000032E-4</v>
      </c>
      <c r="B68" s="1">
        <f t="shared" si="6"/>
        <v>0.2398421174975475</v>
      </c>
      <c r="C68" s="1">
        <f t="shared" si="7"/>
        <v>0.23858129967499014</v>
      </c>
      <c r="D68" s="1">
        <f t="shared" si="8"/>
        <v>0.23607159434001809</v>
      </c>
      <c r="E68" s="1">
        <f t="shared" si="9"/>
        <v>0.23233672772140398</v>
      </c>
      <c r="F68" s="1">
        <f t="shared" si="10"/>
        <v>0.22741195483197413</v>
      </c>
      <c r="G68" s="1">
        <f t="shared" si="11"/>
        <v>0.2213436628665969</v>
      </c>
      <c r="H68" s="1">
        <f t="shared" si="20"/>
        <v>0.47842341717253767</v>
      </c>
      <c r="I68" s="1">
        <f t="shared" si="12"/>
        <v>0.9468317392339598</v>
      </c>
      <c r="J68" s="1">
        <f t="shared" si="21"/>
        <v>1.395587356932531</v>
      </c>
      <c r="K68">
        <v>3</v>
      </c>
      <c r="L68" s="1">
        <f t="shared" si="13"/>
        <v>2.0258326476196458</v>
      </c>
      <c r="M68" s="1">
        <f t="shared" si="14"/>
        <v>0.39855804418736507</v>
      </c>
      <c r="N68" s="1">
        <f t="shared" si="15"/>
        <v>0.1485855653836726</v>
      </c>
      <c r="O68" s="1">
        <f t="shared" si="16"/>
        <v>7.3659137601513117E-2</v>
      </c>
      <c r="P68" s="1">
        <f t="shared" si="17"/>
        <v>4.203908024954283E-2</v>
      </c>
      <c r="Q68" s="1">
        <f t="shared" si="18"/>
        <v>2.5898123639294768E-2</v>
      </c>
      <c r="R68" s="1">
        <f t="shared" si="19"/>
        <v>2.7145725986810336</v>
      </c>
    </row>
    <row r="69" spans="1:18" x14ac:dyDescent="0.3">
      <c r="A69" s="1">
        <f t="shared" si="22"/>
        <v>2.5000000000000033E-4</v>
      </c>
      <c r="B69" s="1">
        <f t="shared" si="6"/>
        <v>-1.4798690232736629E-14</v>
      </c>
      <c r="C69" s="1">
        <f t="shared" si="7"/>
        <v>-1.5364122176107921E-14</v>
      </c>
      <c r="D69" s="1">
        <f t="shared" si="8"/>
        <v>-1.5816467730804956E-14</v>
      </c>
      <c r="E69" s="1">
        <f t="shared" si="9"/>
        <v>-1.504101820846718E-14</v>
      </c>
      <c r="F69" s="1">
        <f t="shared" si="10"/>
        <v>-1.4610212918279532E-14</v>
      </c>
      <c r="G69" s="1">
        <f t="shared" si="11"/>
        <v>-1.5569733791879299E-14</v>
      </c>
      <c r="H69" s="1">
        <f t="shared" si="20"/>
        <v>-3.016281240884455E-14</v>
      </c>
      <c r="I69" s="1">
        <f t="shared" si="12"/>
        <v>-6.1020298348116692E-14</v>
      </c>
      <c r="J69" s="1">
        <f t="shared" si="21"/>
        <v>-9.1200245058275521E-14</v>
      </c>
      <c r="K69">
        <v>-3</v>
      </c>
      <c r="L69" s="1">
        <f t="shared" si="13"/>
        <v>1.9098572372345024</v>
      </c>
      <c r="M69" s="1">
        <f t="shared" si="14"/>
        <v>0.38152100372240816</v>
      </c>
      <c r="N69" s="1">
        <f t="shared" si="15"/>
        <v>0.14671223037112022</v>
      </c>
      <c r="O69" s="1">
        <f t="shared" si="16"/>
        <v>7.6286208486626858E-2</v>
      </c>
      <c r="P69" s="1">
        <f t="shared" si="17"/>
        <v>4.6514910730896912E-2</v>
      </c>
      <c r="Q69" s="1">
        <f t="shared" si="18"/>
        <v>3.1263751889130005E-2</v>
      </c>
      <c r="R69" s="1">
        <f t="shared" si="19"/>
        <v>2.5921553424346846</v>
      </c>
    </row>
    <row r="70" spans="1:18" x14ac:dyDescent="0.3">
      <c r="A70" s="1">
        <f t="shared" si="22"/>
        <v>2.5500000000000034E-4</v>
      </c>
      <c r="B70" s="1">
        <f t="shared" si="6"/>
        <v>-0.23984211749757872</v>
      </c>
      <c r="C70" s="1">
        <f t="shared" si="7"/>
        <v>-0.23858129967502031</v>
      </c>
      <c r="D70" s="1">
        <f t="shared" si="8"/>
        <v>-0.23607159434004815</v>
      </c>
      <c r="E70" s="1">
        <f t="shared" si="9"/>
        <v>-0.23233672772143119</v>
      </c>
      <c r="F70" s="1">
        <f t="shared" si="10"/>
        <v>-0.22741195483200008</v>
      </c>
      <c r="G70" s="1">
        <f t="shared" si="11"/>
        <v>-0.221343662866619</v>
      </c>
      <c r="H70" s="1">
        <f t="shared" si="20"/>
        <v>-0.47842341717259906</v>
      </c>
      <c r="I70" s="1">
        <f t="shared" si="12"/>
        <v>-0.94683173923407837</v>
      </c>
      <c r="J70" s="1">
        <f t="shared" si="21"/>
        <v>-1.3955873569326975</v>
      </c>
      <c r="K70">
        <v>-3</v>
      </c>
      <c r="L70" s="1">
        <f t="shared" si="13"/>
        <v>1.786344492864768</v>
      </c>
      <c r="M70" s="1">
        <f t="shared" si="14"/>
        <v>0.35096839149610309</v>
      </c>
      <c r="N70" s="1">
        <f t="shared" si="15"/>
        <v>0.13047768004562649</v>
      </c>
      <c r="O70" s="1">
        <f t="shared" si="16"/>
        <v>6.4392512736012444E-2</v>
      </c>
      <c r="P70" s="1">
        <f t="shared" si="17"/>
        <v>3.6508595915116258E-2</v>
      </c>
      <c r="Q70" s="1">
        <f t="shared" si="18"/>
        <v>2.2280146059567657E-2</v>
      </c>
      <c r="R70" s="1">
        <f t="shared" si="19"/>
        <v>2.3909718191171945</v>
      </c>
    </row>
    <row r="71" spans="1:18" x14ac:dyDescent="0.3">
      <c r="A71" s="1">
        <f t="shared" si="22"/>
        <v>2.6000000000000036E-4</v>
      </c>
      <c r="B71" s="1">
        <f t="shared" si="6"/>
        <v>-0.47873768773081865</v>
      </c>
      <c r="C71" s="1">
        <f t="shared" si="7"/>
        <v>-0.46871073786609074</v>
      </c>
      <c r="D71" s="1">
        <f t="shared" si="8"/>
        <v>-0.4490348562185596</v>
      </c>
      <c r="E71" s="1">
        <f t="shared" si="9"/>
        <v>-0.42044911304755017</v>
      </c>
      <c r="F71" s="1">
        <f t="shared" si="10"/>
        <v>-0.38402052811530496</v>
      </c>
      <c r="G71" s="1">
        <f t="shared" si="11"/>
        <v>-0.3410964468864443</v>
      </c>
      <c r="H71" s="1">
        <f t="shared" si="20"/>
        <v>-0.94744842559690934</v>
      </c>
      <c r="I71" s="1">
        <f t="shared" si="12"/>
        <v>-1.8169323948630192</v>
      </c>
      <c r="J71" s="1">
        <f t="shared" si="21"/>
        <v>-2.5420493698647681</v>
      </c>
      <c r="K71">
        <v>-3</v>
      </c>
      <c r="L71" s="1">
        <f t="shared" si="13"/>
        <v>1.655781862884866</v>
      </c>
      <c r="M71" s="1">
        <f t="shared" si="14"/>
        <v>0.30798254902834604</v>
      </c>
      <c r="N71" s="1">
        <f t="shared" si="15"/>
        <v>0.10147106530581444</v>
      </c>
      <c r="O71" s="1">
        <f t="shared" si="16"/>
        <v>4.0241966512986616E-2</v>
      </c>
      <c r="P71" s="1">
        <f t="shared" si="17"/>
        <v>1.5135543373106007E-2</v>
      </c>
      <c r="Q71" s="1">
        <f t="shared" si="18"/>
        <v>3.0705432906211784E-3</v>
      </c>
      <c r="R71" s="1">
        <f t="shared" si="19"/>
        <v>2.12368353039574</v>
      </c>
    </row>
    <row r="72" spans="1:18" x14ac:dyDescent="0.3">
      <c r="A72" s="1">
        <f t="shared" si="22"/>
        <v>2.6500000000000037E-4</v>
      </c>
      <c r="B72" s="1">
        <f t="shared" si="6"/>
        <v>-0.71574389902503011</v>
      </c>
      <c r="C72" s="1">
        <f t="shared" si="7"/>
        <v>-0.68223586449597418</v>
      </c>
      <c r="D72" s="1">
        <f t="shared" si="8"/>
        <v>-0.61804345776059078</v>
      </c>
      <c r="E72" s="1">
        <f t="shared" si="9"/>
        <v>-0.528530735620103</v>
      </c>
      <c r="F72" s="1">
        <f t="shared" si="10"/>
        <v>-0.42106655687556699</v>
      </c>
      <c r="G72" s="1">
        <f t="shared" si="11"/>
        <v>-0.30429499591292719</v>
      </c>
      <c r="H72" s="1">
        <f t="shared" si="20"/>
        <v>-1.3979797635210043</v>
      </c>
      <c r="I72" s="1">
        <f t="shared" si="12"/>
        <v>-2.5445539569016979</v>
      </c>
      <c r="J72" s="1">
        <f t="shared" si="21"/>
        <v>-3.2699155096901924</v>
      </c>
      <c r="K72">
        <v>-3</v>
      </c>
      <c r="L72" s="1">
        <f t="shared" si="13"/>
        <v>1.5186846183469374</v>
      </c>
      <c r="M72" s="1">
        <f t="shared" si="14"/>
        <v>0.25408627121883209</v>
      </c>
      <c r="N72" s="1">
        <f t="shared" si="15"/>
        <v>6.2531755703384942E-2</v>
      </c>
      <c r="O72" s="1">
        <f t="shared" si="16"/>
        <v>8.4315271547511315E-3</v>
      </c>
      <c r="P72" s="1">
        <f t="shared" si="17"/>
        <v>-1.0949872039995695E-2</v>
      </c>
      <c r="Q72" s="1">
        <f t="shared" si="18"/>
        <v>-1.7548357523687566E-2</v>
      </c>
      <c r="R72" s="1">
        <f t="shared" si="19"/>
        <v>1.8152359428602221</v>
      </c>
    </row>
    <row r="73" spans="1:18" x14ac:dyDescent="0.3">
      <c r="A73" s="1">
        <f t="shared" si="22"/>
        <v>2.7000000000000038E-4</v>
      </c>
      <c r="B73" s="1">
        <f t="shared" si="6"/>
        <v>-0.94992539614207339</v>
      </c>
      <c r="C73" s="1">
        <f t="shared" si="7"/>
        <v>-0.87159244550242898</v>
      </c>
      <c r="D73" s="1">
        <f t="shared" si="8"/>
        <v>-0.7265536594950357</v>
      </c>
      <c r="E73" s="1">
        <f t="shared" si="9"/>
        <v>-0.53600870225011821</v>
      </c>
      <c r="F73" s="1">
        <f t="shared" si="10"/>
        <v>-0.32701597681474265</v>
      </c>
      <c r="G73" s="1">
        <f t="shared" si="11"/>
        <v>-0.12783020123618594</v>
      </c>
      <c r="H73" s="1">
        <f t="shared" si="20"/>
        <v>-1.8215178416445024</v>
      </c>
      <c r="I73" s="1">
        <f t="shared" si="12"/>
        <v>-3.0840802033896564</v>
      </c>
      <c r="J73" s="1">
        <f t="shared" si="21"/>
        <v>-3.5389263814405849</v>
      </c>
      <c r="K73">
        <v>-3</v>
      </c>
      <c r="L73" s="1">
        <f t="shared" si="13"/>
        <v>1.3755938194413961</v>
      </c>
      <c r="M73" s="1">
        <f t="shared" si="14"/>
        <v>0.19118886057855553</v>
      </c>
      <c r="N73" s="1">
        <f t="shared" si="15"/>
        <v>1.7471402168347781E-2</v>
      </c>
      <c r="O73" s="1">
        <f t="shared" si="16"/>
        <v>-2.4983818786544789E-2</v>
      </c>
      <c r="P73" s="1">
        <f t="shared" si="17"/>
        <v>-3.3626108861189899E-2</v>
      </c>
      <c r="Q73" s="1">
        <f t="shared" si="18"/>
        <v>-3.0113027012552033E-2</v>
      </c>
      <c r="R73" s="1">
        <f t="shared" si="19"/>
        <v>1.4955311275280125</v>
      </c>
    </row>
    <row r="74" spans="1:18" x14ac:dyDescent="0.3">
      <c r="A74" s="1">
        <f t="shared" si="22"/>
        <v>2.750000000000004E-4</v>
      </c>
      <c r="B74" s="1">
        <f t="shared" si="6"/>
        <v>-1.1803579717001764</v>
      </c>
      <c r="C74" s="1">
        <f t="shared" si="7"/>
        <v>-1.0300724296009782</v>
      </c>
      <c r="D74" s="1">
        <f t="shared" si="8"/>
        <v>-0.76394372684109768</v>
      </c>
      <c r="E74" s="1">
        <f t="shared" si="9"/>
        <v>-0.4414596126861185</v>
      </c>
      <c r="F74" s="1">
        <f t="shared" si="10"/>
        <v>-0.1311508857444447</v>
      </c>
      <c r="G74" s="1">
        <f t="shared" si="11"/>
        <v>0.10730527015457646</v>
      </c>
      <c r="H74" s="1">
        <f t="shared" si="20"/>
        <v>-2.2104304013011546</v>
      </c>
      <c r="I74" s="1">
        <f t="shared" si="12"/>
        <v>-3.4158337408283708</v>
      </c>
      <c r="J74" s="1">
        <f t="shared" si="21"/>
        <v>-3.4396793564182393</v>
      </c>
      <c r="K74">
        <v>-3</v>
      </c>
      <c r="L74" s="1">
        <f t="shared" si="13"/>
        <v>1.2270741801795588</v>
      </c>
      <c r="M74" s="1">
        <f t="shared" si="14"/>
        <v>0.12151848923648706</v>
      </c>
      <c r="N74" s="1">
        <f t="shared" si="15"/>
        <v>-2.9299173941344573E-2</v>
      </c>
      <c r="O74" s="1">
        <f t="shared" si="16"/>
        <v>-5.3643597378700357E-2</v>
      </c>
      <c r="P74" s="1">
        <f t="shared" si="17"/>
        <v>-4.5833053434951275E-2</v>
      </c>
      <c r="Q74" s="1">
        <f t="shared" si="18"/>
        <v>-2.885661466278526E-2</v>
      </c>
      <c r="R74" s="1">
        <f t="shared" si="19"/>
        <v>1.1909602299982642</v>
      </c>
    </row>
    <row r="75" spans="1:18" x14ac:dyDescent="0.3">
      <c r="A75" s="1">
        <f t="shared" si="22"/>
        <v>2.8000000000000041E-4</v>
      </c>
      <c r="B75" s="1">
        <f t="shared" si="6"/>
        <v>-1.4061322135982415</v>
      </c>
      <c r="C75" s="1">
        <f t="shared" si="7"/>
        <v>-1.1520615843459017</v>
      </c>
      <c r="D75" s="1">
        <f t="shared" si="8"/>
        <v>-0.72655365949502504</v>
      </c>
      <c r="E75" s="1">
        <f t="shared" si="9"/>
        <v>-0.26288049800902374</v>
      </c>
      <c r="F75" s="1">
        <f t="shared" si="10"/>
        <v>0.10554726623802413</v>
      </c>
      <c r="G75" s="1">
        <f t="shared" si="11"/>
        <v>0.29319046458365694</v>
      </c>
      <c r="H75" s="1">
        <f t="shared" si="20"/>
        <v>-2.5581937979441429</v>
      </c>
      <c r="I75" s="1">
        <f t="shared" si="12"/>
        <v>-3.5476279554481915</v>
      </c>
      <c r="J75" s="1">
        <f t="shared" si="21"/>
        <v>-3.1488902246265105</v>
      </c>
      <c r="K75">
        <v>-3</v>
      </c>
      <c r="L75" s="1">
        <f t="shared" si="13"/>
        <v>1.0737118397254191</v>
      </c>
      <c r="M75" s="1">
        <f t="shared" si="14"/>
        <v>4.754326483106968E-2</v>
      </c>
      <c r="N75" s="1">
        <f t="shared" si="15"/>
        <v>-7.3201742766309572E-2</v>
      </c>
      <c r="O75" s="1">
        <f t="shared" si="16"/>
        <v>-7.2092537413141825E-2</v>
      </c>
      <c r="P75" s="1">
        <f t="shared" si="17"/>
        <v>-4.37701449911208E-2</v>
      </c>
      <c r="Q75" s="1">
        <f t="shared" si="18"/>
        <v>-1.4355780466155897E-2</v>
      </c>
      <c r="R75" s="1">
        <f t="shared" si="19"/>
        <v>0.91783489891976056</v>
      </c>
    </row>
    <row r="76" spans="1:18" x14ac:dyDescent="0.3">
      <c r="A76" s="1">
        <f t="shared" si="22"/>
        <v>2.8500000000000042E-4</v>
      </c>
      <c r="B76" s="1">
        <f t="shared" si="6"/>
        <v>-1.6263570940499381</v>
      </c>
      <c r="C76" s="1">
        <f t="shared" si="7"/>
        <v>-1.2332383831135678</v>
      </c>
      <c r="D76" s="1">
        <f t="shared" si="8"/>
        <v>-0.61804345776056901</v>
      </c>
      <c r="E76" s="1">
        <f t="shared" si="9"/>
        <v>-3.4263159642489834E-2</v>
      </c>
      <c r="F76" s="1">
        <f t="shared" si="10"/>
        <v>0.30938389443476527</v>
      </c>
      <c r="G76" s="1">
        <f t="shared" si="11"/>
        <v>0.34450900108000876</v>
      </c>
      <c r="H76" s="1">
        <f t="shared" si="20"/>
        <v>-2.8595954771635057</v>
      </c>
      <c r="I76" s="1">
        <f t="shared" si="12"/>
        <v>-3.5119020945665649</v>
      </c>
      <c r="J76" s="1">
        <f t="shared" si="21"/>
        <v>-2.8580091990517906</v>
      </c>
      <c r="K76">
        <v>-3</v>
      </c>
      <c r="L76" s="1">
        <f t="shared" si="13"/>
        <v>0.91611204917216216</v>
      </c>
      <c r="M76" s="1">
        <f t="shared" si="14"/>
        <v>-2.811620343333229E-2</v>
      </c>
      <c r="N76" s="1">
        <f t="shared" si="15"/>
        <v>-0.10993881498277604</v>
      </c>
      <c r="O76" s="1">
        <f t="shared" si="16"/>
        <v>-7.6818958885958299E-2</v>
      </c>
      <c r="P76" s="1">
        <f t="shared" si="17"/>
        <v>-2.8079658003599461E-2</v>
      </c>
      <c r="Q76" s="1">
        <f t="shared" si="18"/>
        <v>6.7339767436749402E-3</v>
      </c>
      <c r="R76" s="1">
        <f t="shared" si="19"/>
        <v>0.67989239061017093</v>
      </c>
    </row>
    <row r="77" spans="1:18" x14ac:dyDescent="0.3">
      <c r="A77" s="1">
        <f t="shared" si="22"/>
        <v>2.9000000000000044E-4</v>
      </c>
      <c r="B77" s="1">
        <f t="shared" si="6"/>
        <v>-1.8401634860632978</v>
      </c>
      <c r="C77" s="1">
        <f t="shared" si="7"/>
        <v>-1.2707270973375377</v>
      </c>
      <c r="D77" s="1">
        <f t="shared" si="8"/>
        <v>-0.44903485621852968</v>
      </c>
      <c r="E77" s="1">
        <f t="shared" si="9"/>
        <v>0.20087603051405206</v>
      </c>
      <c r="F77" s="1">
        <f t="shared" si="10"/>
        <v>0.41689565730565387</v>
      </c>
      <c r="G77" s="1">
        <f t="shared" si="11"/>
        <v>0.23770703059155224</v>
      </c>
      <c r="H77" s="1">
        <f t="shared" si="20"/>
        <v>-3.1108905834008356</v>
      </c>
      <c r="I77" s="1">
        <f t="shared" si="12"/>
        <v>-3.3590494091053129</v>
      </c>
      <c r="J77" s="1">
        <f t="shared" si="21"/>
        <v>-2.7044467212081069</v>
      </c>
      <c r="K77">
        <v>-3</v>
      </c>
      <c r="L77" s="1">
        <f t="shared" si="13"/>
        <v>0.75489678289260886</v>
      </c>
      <c r="M77" s="1">
        <f t="shared" si="14"/>
        <v>-0.10277964117398265</v>
      </c>
      <c r="N77" s="1">
        <f t="shared" si="15"/>
        <v>-0.13591430999996312</v>
      </c>
      <c r="O77" s="1">
        <f t="shared" si="16"/>
        <v>-6.6923206871437949E-2</v>
      </c>
      <c r="P77" s="1">
        <f t="shared" si="17"/>
        <v>-3.6467337908496242E-3</v>
      </c>
      <c r="Q77" s="1">
        <f t="shared" si="18"/>
        <v>2.4733016981247493E-2</v>
      </c>
      <c r="R77" s="1">
        <f t="shared" si="19"/>
        <v>0.47036590803762302</v>
      </c>
    </row>
    <row r="78" spans="1:18" x14ac:dyDescent="0.3">
      <c r="A78" s="1">
        <f t="shared" si="22"/>
        <v>2.9500000000000045E-4</v>
      </c>
      <c r="B78" s="1">
        <f t="shared" si="6"/>
        <v>-2.0467075934878949</v>
      </c>
      <c r="C78" s="1">
        <f t="shared" si="7"/>
        <v>-1.263199670626705</v>
      </c>
      <c r="D78" s="1">
        <f t="shared" si="8"/>
        <v>-0.23607159434001046</v>
      </c>
      <c r="E78" s="1">
        <f t="shared" si="9"/>
        <v>0.3977792928446956</v>
      </c>
      <c r="F78" s="1">
        <f t="shared" si="10"/>
        <v>0.39460939653259808</v>
      </c>
      <c r="G78" s="1">
        <f t="shared" si="11"/>
        <v>2.1803828863392986E-2</v>
      </c>
      <c r="H78" s="1">
        <f t="shared" si="20"/>
        <v>-3.3099072641145999</v>
      </c>
      <c r="I78" s="1">
        <f t="shared" si="12"/>
        <v>-3.1481995656099149</v>
      </c>
      <c r="J78" s="1">
        <f t="shared" si="21"/>
        <v>-2.7317863402139237</v>
      </c>
      <c r="K78">
        <v>-3</v>
      </c>
      <c r="L78" s="1">
        <f t="shared" si="13"/>
        <v>0.59070228389051083</v>
      </c>
      <c r="M78" s="1">
        <f t="shared" si="14"/>
        <v>-0.1738020588860128</v>
      </c>
      <c r="N78" s="1">
        <f t="shared" si="15"/>
        <v>-0.14858556538367279</v>
      </c>
      <c r="O78" s="1">
        <f t="shared" si="16"/>
        <v>-4.4288897144155369E-2</v>
      </c>
      <c r="P78" s="1">
        <f t="shared" si="17"/>
        <v>2.1921579650627139E-2</v>
      </c>
      <c r="Q78" s="1">
        <f t="shared" si="18"/>
        <v>3.1380257492024194E-2</v>
      </c>
      <c r="R78" s="1">
        <f t="shared" si="19"/>
        <v>0.27732759961932119</v>
      </c>
    </row>
    <row r="79" spans="1:18" x14ac:dyDescent="0.3">
      <c r="A79" s="1">
        <f t="shared" si="22"/>
        <v>3.0000000000000046E-4</v>
      </c>
      <c r="B79" s="1">
        <f t="shared" si="6"/>
        <v>-2.2451742810927513</v>
      </c>
      <c r="C79" s="1">
        <f t="shared" si="7"/>
        <v>-1.2109227658250452</v>
      </c>
      <c r="D79" s="1">
        <f t="shared" si="8"/>
        <v>2.1151019939511707E-14</v>
      </c>
      <c r="E79" s="1">
        <f t="shared" si="9"/>
        <v>0.51896689963931397</v>
      </c>
      <c r="F79" s="1">
        <f t="shared" si="10"/>
        <v>0.24946380901028714</v>
      </c>
      <c r="G79" s="1">
        <f t="shared" si="11"/>
        <v>-0.20410675282662968</v>
      </c>
      <c r="H79" s="1">
        <f t="shared" si="20"/>
        <v>-3.4560970469177965</v>
      </c>
      <c r="I79" s="1">
        <f t="shared" si="12"/>
        <v>-2.9371301472784612</v>
      </c>
      <c r="J79" s="1">
        <f t="shared" si="21"/>
        <v>-2.8917730910948038</v>
      </c>
      <c r="K79">
        <v>-3</v>
      </c>
      <c r="L79" s="1">
        <f t="shared" si="13"/>
        <v>0.42417655284010281</v>
      </c>
      <c r="M79" s="1">
        <f t="shared" si="14"/>
        <v>-0.23866745201427106</v>
      </c>
      <c r="N79" s="1">
        <f t="shared" si="15"/>
        <v>-0.14671223037112002</v>
      </c>
      <c r="O79" s="1">
        <f t="shared" si="16"/>
        <v>-1.3224377648395919E-2</v>
      </c>
      <c r="P79" s="1">
        <f t="shared" si="17"/>
        <v>4.0664737531131936E-2</v>
      </c>
      <c r="Q79" s="1">
        <f t="shared" si="18"/>
        <v>2.3624790937390148E-2</v>
      </c>
      <c r="R79" s="1">
        <f t="shared" si="19"/>
        <v>8.9862021274837889E-2</v>
      </c>
    </row>
    <row r="80" spans="1:18" x14ac:dyDescent="0.3">
      <c r="A80" s="1">
        <f t="shared" si="22"/>
        <v>3.0500000000000047E-4</v>
      </c>
      <c r="B80" s="1">
        <f t="shared" si="6"/>
        <v>-2.4347802915326948</v>
      </c>
      <c r="C80" s="1">
        <f t="shared" si="7"/>
        <v>-1.1157483183474208</v>
      </c>
      <c r="D80" s="1">
        <f t="shared" si="8"/>
        <v>0.23607159434005326</v>
      </c>
      <c r="E80" s="1">
        <f t="shared" si="9"/>
        <v>0.54137128741144336</v>
      </c>
      <c r="F80" s="1">
        <f t="shared" si="10"/>
        <v>2.6649124166375118E-2</v>
      </c>
      <c r="G80" s="1">
        <f t="shared" si="11"/>
        <v>-0.33633774084915891</v>
      </c>
      <c r="H80" s="1">
        <f t="shared" si="20"/>
        <v>-3.5505286098801156</v>
      </c>
      <c r="I80" s="1">
        <f t="shared" si="12"/>
        <v>-2.7730857281286192</v>
      </c>
      <c r="J80" s="1">
        <f t="shared" si="21"/>
        <v>-3.0827743448114027</v>
      </c>
      <c r="K80">
        <v>-3</v>
      </c>
      <c r="L80" s="1">
        <f t="shared" si="13"/>
        <v>0.25597679072346602</v>
      </c>
      <c r="M80" s="1">
        <f t="shared" si="14"/>
        <v>-0.29507793166902685</v>
      </c>
      <c r="N80" s="1">
        <f t="shared" si="15"/>
        <v>-0.13047768004562599</v>
      </c>
      <c r="O80" s="1">
        <f t="shared" si="16"/>
        <v>2.035734784756443E-2</v>
      </c>
      <c r="P80" s="1">
        <f t="shared" si="17"/>
        <v>4.6747167310862113E-2</v>
      </c>
      <c r="Q80" s="1">
        <f t="shared" si="18"/>
        <v>5.0261710581129427E-3</v>
      </c>
      <c r="R80" s="1">
        <f t="shared" si="19"/>
        <v>-9.7448134774647324E-2</v>
      </c>
    </row>
    <row r="81" spans="1:18" x14ac:dyDescent="0.3">
      <c r="A81" s="1">
        <f t="shared" si="22"/>
        <v>3.1000000000000049E-4</v>
      </c>
      <c r="B81" s="1">
        <f t="shared" si="6"/>
        <v>-2.6147773365072666</v>
      </c>
      <c r="C81" s="1">
        <f t="shared" si="7"/>
        <v>-0.98104793044424599</v>
      </c>
      <c r="D81" s="1">
        <f t="shared" si="8"/>
        <v>0.44903485621856604</v>
      </c>
      <c r="E81" s="1">
        <f t="shared" si="9"/>
        <v>0.46072787291714679</v>
      </c>
      <c r="F81" s="1">
        <f t="shared" si="10"/>
        <v>-0.20446260956260753</v>
      </c>
      <c r="G81" s="1">
        <f t="shared" si="11"/>
        <v>-0.31419861391250636</v>
      </c>
      <c r="H81" s="1">
        <f t="shared" si="20"/>
        <v>-3.5958252669515125</v>
      </c>
      <c r="I81" s="1">
        <f t="shared" si="12"/>
        <v>-2.6860625378157996</v>
      </c>
      <c r="J81" s="1">
        <f t="shared" si="21"/>
        <v>-3.2047237612909134</v>
      </c>
      <c r="K81">
        <v>-3</v>
      </c>
      <c r="L81" s="1">
        <f t="shared" si="13"/>
        <v>8.6766805158517826E-2</v>
      </c>
      <c r="M81" s="1">
        <f t="shared" si="14"/>
        <v>-0.3410351284854814</v>
      </c>
      <c r="N81" s="1">
        <f t="shared" si="15"/>
        <v>-0.10147106530581328</v>
      </c>
      <c r="O81" s="1">
        <f t="shared" si="16"/>
        <v>5.006413574627027E-2</v>
      </c>
      <c r="P81" s="1">
        <f t="shared" si="17"/>
        <v>3.8275140066219501E-2</v>
      </c>
      <c r="Q81" s="1">
        <f t="shared" si="18"/>
        <v>-1.5879328215925491E-2</v>
      </c>
      <c r="R81" s="1">
        <f t="shared" si="19"/>
        <v>-0.28327944103621255</v>
      </c>
    </row>
    <row r="82" spans="1:18" x14ac:dyDescent="0.3">
      <c r="A82" s="1">
        <f t="shared" si="22"/>
        <v>3.150000000000005E-4</v>
      </c>
      <c r="B82" s="1">
        <f t="shared" si="6"/>
        <v>-2.7844550499127787</v>
      </c>
      <c r="C82" s="1">
        <f t="shared" si="7"/>
        <v>-0.8115934305108754</v>
      </c>
      <c r="D82" s="1">
        <f t="shared" si="8"/>
        <v>0.61804345776059399</v>
      </c>
      <c r="E82" s="1">
        <f t="shared" si="9"/>
        <v>0.29238679906967768</v>
      </c>
      <c r="F82" s="1">
        <f t="shared" si="10"/>
        <v>-0.37191610611582038</v>
      </c>
      <c r="G82" s="1">
        <f t="shared" si="11"/>
        <v>-0.14785064491360983</v>
      </c>
      <c r="H82" s="1">
        <f t="shared" si="20"/>
        <v>-3.5960484804236543</v>
      </c>
      <c r="I82" s="1">
        <f t="shared" si="12"/>
        <v>-2.6856182235933828</v>
      </c>
      <c r="J82" s="1">
        <f t="shared" si="21"/>
        <v>-3.2053849746228127</v>
      </c>
      <c r="K82">
        <v>-3</v>
      </c>
      <c r="L82" s="1">
        <f t="shared" si="13"/>
        <v>-8.2785609346410743E-2</v>
      </c>
      <c r="M82" s="1">
        <f t="shared" si="14"/>
        <v>-0.37491098585479032</v>
      </c>
      <c r="N82" s="1">
        <f t="shared" si="15"/>
        <v>-6.2531755703383998E-2</v>
      </c>
      <c r="O82" s="1">
        <f t="shared" si="16"/>
        <v>7.0241420915548372E-2</v>
      </c>
      <c r="P82" s="1">
        <f t="shared" si="17"/>
        <v>1.7886371909958541E-2</v>
      </c>
      <c r="Q82" s="1">
        <f t="shared" si="18"/>
        <v>-2.9496636411620328E-2</v>
      </c>
      <c r="R82" s="1">
        <f t="shared" si="19"/>
        <v>-0.46159719449069847</v>
      </c>
    </row>
    <row r="83" spans="1:18" x14ac:dyDescent="0.3">
      <c r="A83" s="1">
        <f t="shared" si="22"/>
        <v>3.2000000000000051E-4</v>
      </c>
      <c r="B83" s="1">
        <f t="shared" si="6"/>
        <v>-2.9431437913327949</v>
      </c>
      <c r="C83" s="1">
        <f t="shared" si="7"/>
        <v>-0.61338782868773944</v>
      </c>
      <c r="D83" s="1">
        <f t="shared" si="8"/>
        <v>0.72655365949503814</v>
      </c>
      <c r="E83" s="1">
        <f t="shared" si="9"/>
        <v>6.8391098247232579E-2</v>
      </c>
      <c r="F83" s="1">
        <f t="shared" si="10"/>
        <v>-0.42357569911251064</v>
      </c>
      <c r="G83" s="1">
        <f t="shared" si="11"/>
        <v>8.6356854194755223E-2</v>
      </c>
      <c r="H83" s="1">
        <f t="shared" ref="H83:H119" si="23">B83+C83</f>
        <v>-3.5565316200205341</v>
      </c>
      <c r="I83" s="1">
        <f t="shared" si="12"/>
        <v>-2.7615868622782633</v>
      </c>
      <c r="J83" s="1">
        <f t="shared" ref="J83:J119" si="24">B83+C83+D83+E83+F83+G83</f>
        <v>-3.0988057071960187</v>
      </c>
      <c r="K83">
        <v>-3</v>
      </c>
      <c r="L83" s="1">
        <f t="shared" si="13"/>
        <v>-0.25201130687239631</v>
      </c>
      <c r="M83" s="1">
        <f t="shared" si="14"/>
        <v>-0.39550543464108701</v>
      </c>
      <c r="N83" s="1">
        <f t="shared" si="15"/>
        <v>-1.7471402168346216E-2</v>
      </c>
      <c r="O83" s="1">
        <f t="shared" si="16"/>
        <v>7.7048539949810937E-2</v>
      </c>
      <c r="P83" s="1">
        <f t="shared" si="17"/>
        <v>-8.0712134872344098E-3</v>
      </c>
      <c r="Q83" s="1">
        <f t="shared" si="18"/>
        <v>-2.9575769729066642E-2</v>
      </c>
      <c r="R83" s="1">
        <f t="shared" si="19"/>
        <v>-0.62558658694831948</v>
      </c>
    </row>
    <row r="84" spans="1:18" x14ac:dyDescent="0.3">
      <c r="A84" s="1">
        <f t="shared" ref="A84:A119" si="25">A83+1/(100*$A$4)</f>
        <v>3.2500000000000053E-4</v>
      </c>
      <c r="B84" s="1">
        <f t="shared" ref="B84:B119" si="26">B$7*SIN(2*PI()*A84*B$8)</f>
        <v>-3.0902172888029167</v>
      </c>
      <c r="C84" s="1">
        <f t="shared" ref="C84:C119" si="27">C$7*SIN(2*PI()*A84*C$8)</f>
        <v>-0.39345265723336331</v>
      </c>
      <c r="D84" s="1">
        <f t="shared" ref="D84:D119" si="28">D$7*SIN(2*PI()*A84*D$8)</f>
        <v>0.76394372684109768</v>
      </c>
      <c r="E84" s="1">
        <f t="shared" ref="E84:E119" si="29">E$7*SIN(2*PI()*A84*E$8)</f>
        <v>-0.16862256738575948</v>
      </c>
      <c r="F84" s="1">
        <f t="shared" ref="F84:F119" si="30">F$7*SIN(2*PI()*A84*F$8)</f>
        <v>-0.34335747653364168</v>
      </c>
      <c r="G84" s="1">
        <f t="shared" ref="G84:G119" si="31">G$7*SIN(2*PI()*A84*G$8)</f>
        <v>0.28092884443664135</v>
      </c>
      <c r="H84" s="1">
        <f t="shared" si="23"/>
        <v>-3.4836699460362799</v>
      </c>
      <c r="I84" s="1">
        <f t="shared" ref="I84:I118" si="32">B84+C84+D84+E84</f>
        <v>-2.8883487865809414</v>
      </c>
      <c r="J84" s="1">
        <f t="shared" si="24"/>
        <v>-2.9507774186779416</v>
      </c>
      <c r="K84">
        <v>-3</v>
      </c>
      <c r="L84" s="1">
        <f t="shared" ref="L84:L119" si="33">B$7/(1+(B$8/$E$4)^2)^0.5*SIN(2*PI()*A84*B$8-ATAN(B$8/$E$4))</f>
        <v>-0.42024243090316865</v>
      </c>
      <c r="M84" s="1">
        <f t="shared" ref="M84:M119" si="34">C$7/(1+(C$8/$E$4)^2)^0.5*SIN(2*PI()*A84*C$8-ATAN(C$8/$E$4))</f>
        <v>-0.40208890622890647</v>
      </c>
      <c r="N84" s="1">
        <f t="shared" ref="N84:N119" si="35">D$7/(1+(D$8/$E$4)^2)^0.5*SIN(2*PI()*A84*D$8-ATAN(D$8/$E$4))</f>
        <v>2.9299173941345596E-2</v>
      </c>
      <c r="O84" s="1">
        <f t="shared" ref="O84:O119" si="36">E$7/(1+(E$8/$E$4)^2)^0.5*SIN(2*PI()*A84*E$8-ATAN(E$8/$E$4))</f>
        <v>6.9189785683647143E-2</v>
      </c>
      <c r="P84" s="1">
        <f t="shared" ref="P84:P119" si="37">F$7/(1+(F$8/$E$4)^2)^0.5*SIN(2*PI()*A84*F$8-ATAN(F$8/$E$4))</f>
        <v>-3.1515873789879252E-2</v>
      </c>
      <c r="Q84" s="1">
        <f t="shared" ref="Q84:Q119" si="38">G$7/(1+(G$8/$E$4)^2)^0.5*SIN(2*PI()*A84*G$8-ATAN(G$8/$E$4))</f>
        <v>-1.608040807144593E-2</v>
      </c>
      <c r="R84" s="1">
        <f t="shared" ref="R84:R119" si="39">L84+M84+N84+O84+P84+Q84</f>
        <v>-0.77143865936840761</v>
      </c>
    </row>
    <row r="85" spans="1:18" x14ac:dyDescent="0.3">
      <c r="A85" s="1">
        <f t="shared" si="25"/>
        <v>3.3000000000000054E-4</v>
      </c>
      <c r="B85" s="1">
        <f t="shared" si="26"/>
        <v>-3.2250951104201238</v>
      </c>
      <c r="C85" s="1">
        <f t="shared" si="27"/>
        <v>-0.15957922924357559</v>
      </c>
      <c r="D85" s="1">
        <f t="shared" si="28"/>
        <v>0.7265536594950226</v>
      </c>
      <c r="E85" s="1">
        <f t="shared" si="29"/>
        <v>-0.3735396195010548</v>
      </c>
      <c r="F85" s="1">
        <f t="shared" si="30"/>
        <v>-0.15623691262199943</v>
      </c>
      <c r="G85" s="1">
        <f t="shared" si="31"/>
        <v>0.34656193563750831</v>
      </c>
      <c r="H85" s="1">
        <f t="shared" si="23"/>
        <v>-3.3846743396636993</v>
      </c>
      <c r="I85" s="1">
        <f t="shared" si="32"/>
        <v>-3.0316602996697317</v>
      </c>
      <c r="J85" s="1">
        <f t="shared" si="24"/>
        <v>-2.841335276654223</v>
      </c>
      <c r="K85">
        <v>-3</v>
      </c>
      <c r="L85" s="1">
        <f t="shared" si="33"/>
        <v>-0.58681505004967283</v>
      </c>
      <c r="M85" s="1">
        <f t="shared" si="34"/>
        <v>-0.39442817785510892</v>
      </c>
      <c r="N85" s="1">
        <f t="shared" si="35"/>
        <v>7.3201742766310959E-2</v>
      </c>
      <c r="O85" s="1">
        <f t="shared" si="36"/>
        <v>4.8161039731968863E-2</v>
      </c>
      <c r="P85" s="1">
        <f t="shared" si="37"/>
        <v>-4.514825118754983E-2</v>
      </c>
      <c r="Q85" s="1">
        <f t="shared" si="38"/>
        <v>4.7954349924912926E-3</v>
      </c>
      <c r="R85" s="1">
        <f t="shared" si="39"/>
        <v>-0.90023326160156059</v>
      </c>
    </row>
    <row r="86" spans="1:18" x14ac:dyDescent="0.3">
      <c r="A86" s="1">
        <f t="shared" si="25"/>
        <v>3.3500000000000055E-4</v>
      </c>
      <c r="B86" s="1">
        <f t="shared" si="26"/>
        <v>-3.3472449550423038</v>
      </c>
      <c r="C86" s="1">
        <f t="shared" si="27"/>
        <v>7.9947372499213312E-2</v>
      </c>
      <c r="D86" s="1">
        <f t="shared" si="28"/>
        <v>0.61804345776056591</v>
      </c>
      <c r="E86" s="1">
        <f t="shared" si="29"/>
        <v>-0.50735493839907331</v>
      </c>
      <c r="F86" s="1">
        <f t="shared" si="30"/>
        <v>7.9527099891692238E-2</v>
      </c>
      <c r="G86" s="1">
        <f t="shared" si="31"/>
        <v>0.2531322772647791</v>
      </c>
      <c r="H86" s="1">
        <f t="shared" si="23"/>
        <v>-3.2672975825430903</v>
      </c>
      <c r="I86" s="1">
        <f t="shared" si="32"/>
        <v>-3.1566090631815977</v>
      </c>
      <c r="J86" s="1">
        <f t="shared" si="24"/>
        <v>-2.8239496860251263</v>
      </c>
      <c r="K86">
        <v>-3</v>
      </c>
      <c r="L86" s="1">
        <f t="shared" si="33"/>
        <v>-0.7510717782839238</v>
      </c>
      <c r="M86" s="1">
        <f t="shared" si="34"/>
        <v>-0.37279463464153589</v>
      </c>
      <c r="N86" s="1">
        <f t="shared" si="35"/>
        <v>0.10993881498277676</v>
      </c>
      <c r="O86" s="1">
        <f t="shared" si="36"/>
        <v>1.7965037565105684E-2</v>
      </c>
      <c r="P86" s="1">
        <f t="shared" si="37"/>
        <v>-4.4723984740576254E-2</v>
      </c>
      <c r="Q86" s="1">
        <f t="shared" si="38"/>
        <v>2.347030040461566E-2</v>
      </c>
      <c r="R86" s="1">
        <f t="shared" si="39"/>
        <v>-1.0172162447135378</v>
      </c>
    </row>
    <row r="87" spans="1:18" x14ac:dyDescent="0.3">
      <c r="A87" s="1">
        <f t="shared" si="25"/>
        <v>3.4000000000000057E-4</v>
      </c>
      <c r="B87" s="1">
        <f t="shared" si="26"/>
        <v>-3.4561847530376939</v>
      </c>
      <c r="C87" s="1">
        <f t="shared" si="27"/>
        <v>0.31664179871404485</v>
      </c>
      <c r="D87" s="1">
        <f t="shared" si="28"/>
        <v>0.44903485621852313</v>
      </c>
      <c r="E87" s="1">
        <f t="shared" si="29"/>
        <v>-0.54459732743037104</v>
      </c>
      <c r="F87" s="1">
        <f t="shared" si="30"/>
        <v>0.29053081516749246</v>
      </c>
      <c r="G87" s="1">
        <f t="shared" si="31"/>
        <v>4.3521607975499664E-2</v>
      </c>
      <c r="H87" s="1">
        <f t="shared" si="23"/>
        <v>-3.139542954323649</v>
      </c>
      <c r="I87" s="1">
        <f t="shared" si="32"/>
        <v>-3.2351054255354974</v>
      </c>
      <c r="J87" s="1">
        <f t="shared" si="24"/>
        <v>-2.901053002392505</v>
      </c>
      <c r="K87">
        <v>-3</v>
      </c>
      <c r="L87" s="1">
        <f t="shared" si="33"/>
        <v>-0.91236436934134879</v>
      </c>
      <c r="M87" s="1">
        <f t="shared" si="34"/>
        <v>-0.33795465564177141</v>
      </c>
      <c r="N87" s="1">
        <f t="shared" si="35"/>
        <v>0.13591430999996379</v>
      </c>
      <c r="O87" s="1">
        <f t="shared" si="36"/>
        <v>-1.5650535757017577E-2</v>
      </c>
      <c r="P87" s="1">
        <f t="shared" si="37"/>
        <v>-3.0375167324839043E-2</v>
      </c>
      <c r="Q87" s="1">
        <f t="shared" si="38"/>
        <v>3.1372919554873389E-2</v>
      </c>
      <c r="R87" s="1">
        <f t="shared" si="39"/>
        <v>-1.1290574985101398</v>
      </c>
    </row>
    <row r="88" spans="1:18" x14ac:dyDescent="0.3">
      <c r="A88" s="1">
        <f t="shared" si="25"/>
        <v>3.4500000000000058E-4</v>
      </c>
      <c r="B88" s="1">
        <f t="shared" si="26"/>
        <v>-3.5514845687934602</v>
      </c>
      <c r="C88" s="1">
        <f t="shared" si="27"/>
        <v>0.54211903134999839</v>
      </c>
      <c r="D88" s="1">
        <f t="shared" si="28"/>
        <v>0.23607159434000538</v>
      </c>
      <c r="E88" s="1">
        <f t="shared" si="29"/>
        <v>-0.47817785072031405</v>
      </c>
      <c r="F88" s="1">
        <f t="shared" si="30"/>
        <v>0.41107946103786125</v>
      </c>
      <c r="G88" s="1">
        <f t="shared" si="31"/>
        <v>-0.18606432668073963</v>
      </c>
      <c r="H88" s="1">
        <f t="shared" si="23"/>
        <v>-3.009365537443462</v>
      </c>
      <c r="I88" s="1">
        <f t="shared" si="32"/>
        <v>-3.2514717938237707</v>
      </c>
      <c r="J88" s="1">
        <f t="shared" si="24"/>
        <v>-3.0264566594666493</v>
      </c>
      <c r="K88">
        <v>-3</v>
      </c>
      <c r="L88" s="1">
        <f t="shared" si="33"/>
        <v>-1.070056275052611</v>
      </c>
      <c r="M88" s="1">
        <f t="shared" si="34"/>
        <v>-0.29114246448109676</v>
      </c>
      <c r="N88" s="1">
        <f t="shared" si="35"/>
        <v>0.1485855653836729</v>
      </c>
      <c r="O88" s="1">
        <f t="shared" si="36"/>
        <v>-4.6287093842177919E-2</v>
      </c>
      <c r="P88" s="1">
        <f t="shared" si="37"/>
        <v>-6.569219287739716E-3</v>
      </c>
      <c r="Q88" s="1">
        <f t="shared" si="38"/>
        <v>2.4876199558523136E-2</v>
      </c>
      <c r="R88" s="1">
        <f t="shared" si="39"/>
        <v>-1.2405932877214294</v>
      </c>
    </row>
    <row r="89" spans="1:18" x14ac:dyDescent="0.3">
      <c r="A89" s="1">
        <f t="shared" si="25"/>
        <v>3.5000000000000059E-4</v>
      </c>
      <c r="B89" s="1">
        <f t="shared" si="26"/>
        <v>-3.6327682974751618</v>
      </c>
      <c r="C89" s="1">
        <f t="shared" si="27"/>
        <v>0.74839142703093275</v>
      </c>
      <c r="D89" s="1">
        <f t="shared" si="28"/>
        <v>-2.6485572148218458E-14</v>
      </c>
      <c r="E89" s="1">
        <f t="shared" si="29"/>
        <v>-0.32073918301322624</v>
      </c>
      <c r="F89" s="1">
        <f t="shared" si="30"/>
        <v>0.40364092194167511</v>
      </c>
      <c r="G89" s="1">
        <f t="shared" si="31"/>
        <v>-0.33025166340684076</v>
      </c>
      <c r="H89" s="1">
        <f t="shared" si="23"/>
        <v>-2.8843768704442292</v>
      </c>
      <c r="I89" s="1">
        <f t="shared" si="32"/>
        <v>-3.2051160534574823</v>
      </c>
      <c r="J89" s="1">
        <f t="shared" si="24"/>
        <v>-3.1317267949226477</v>
      </c>
      <c r="K89">
        <v>-3</v>
      </c>
      <c r="L89" s="1">
        <f t="shared" si="33"/>
        <v>-1.2235251575084514</v>
      </c>
      <c r="M89" s="1">
        <f t="shared" si="34"/>
        <v>-0.23401640636925194</v>
      </c>
      <c r="N89" s="1">
        <f t="shared" si="35"/>
        <v>0.1467122303711198</v>
      </c>
      <c r="O89" s="1">
        <f t="shared" si="36"/>
        <v>-6.8113093619854029E-2</v>
      </c>
      <c r="P89" s="1">
        <f t="shared" si="37"/>
        <v>1.9282016738068848E-2</v>
      </c>
      <c r="Q89" s="1">
        <f t="shared" si="38"/>
        <v>6.9619628246772591E-3</v>
      </c>
      <c r="R89" s="1">
        <f t="shared" si="39"/>
        <v>-1.3526984475636914</v>
      </c>
    </row>
    <row r="90" spans="1:18" x14ac:dyDescent="0.3">
      <c r="A90" s="1">
        <f t="shared" si="25"/>
        <v>3.5500000000000061E-4</v>
      </c>
      <c r="B90" s="1">
        <f t="shared" si="26"/>
        <v>-3.6997151493406961</v>
      </c>
      <c r="C90" s="1">
        <f t="shared" si="27"/>
        <v>0.92815168330427478</v>
      </c>
      <c r="D90" s="1">
        <f t="shared" si="28"/>
        <v>-0.23607159434005834</v>
      </c>
      <c r="E90" s="1">
        <f t="shared" si="29"/>
        <v>-0.10224912843211621</v>
      </c>
      <c r="F90" s="1">
        <f t="shared" si="30"/>
        <v>0.27053114350360924</v>
      </c>
      <c r="G90" s="1">
        <f t="shared" si="31"/>
        <v>-0.32286223352666626</v>
      </c>
      <c r="H90" s="1">
        <f t="shared" si="23"/>
        <v>-2.7715634660364215</v>
      </c>
      <c r="I90" s="1">
        <f t="shared" si="32"/>
        <v>-3.109884188808596</v>
      </c>
      <c r="J90" s="1">
        <f t="shared" si="24"/>
        <v>-3.1622152788316531</v>
      </c>
      <c r="K90">
        <v>-3</v>
      </c>
      <c r="L90" s="1">
        <f t="shared" si="33"/>
        <v>-1.3721653451430817</v>
      </c>
      <c r="M90" s="1">
        <f t="shared" si="34"/>
        <v>-0.16860020039462223</v>
      </c>
      <c r="N90" s="1">
        <f t="shared" si="35"/>
        <v>0.13047768004562546</v>
      </c>
      <c r="O90" s="1">
        <f t="shared" si="36"/>
        <v>-7.6974045626611379E-2</v>
      </c>
      <c r="P90" s="1">
        <f t="shared" si="37"/>
        <v>3.9129909671637313E-2</v>
      </c>
      <c r="Q90" s="1">
        <f t="shared" si="38"/>
        <v>-1.4147630454270194E-2</v>
      </c>
      <c r="R90" s="1">
        <f t="shared" si="39"/>
        <v>-1.4622796319013229</v>
      </c>
    </row>
    <row r="91" spans="1:18" x14ac:dyDescent="0.3">
      <c r="A91" s="1">
        <f t="shared" si="25"/>
        <v>3.6000000000000062E-4</v>
      </c>
      <c r="B91" s="1">
        <f t="shared" si="26"/>
        <v>-3.7520609157508558</v>
      </c>
      <c r="C91" s="1">
        <f t="shared" si="27"/>
        <v>1.0750317034733852</v>
      </c>
      <c r="D91" s="1">
        <f t="shared" si="28"/>
        <v>-0.44903485621857037</v>
      </c>
      <c r="E91" s="1">
        <f t="shared" si="29"/>
        <v>0.13570362802032049</v>
      </c>
      <c r="F91" s="1">
        <f t="shared" si="30"/>
        <v>5.3193076414505464E-2</v>
      </c>
      <c r="G91" s="1">
        <f t="shared" si="31"/>
        <v>-0.16728758964209228</v>
      </c>
      <c r="H91" s="1">
        <f t="shared" si="23"/>
        <v>-2.6770292122774704</v>
      </c>
      <c r="I91" s="1">
        <f t="shared" si="32"/>
        <v>-2.9903604404757202</v>
      </c>
      <c r="J91" s="1">
        <f t="shared" si="24"/>
        <v>-3.104454953703307</v>
      </c>
      <c r="K91">
        <v>-3</v>
      </c>
      <c r="L91" s="1">
        <f t="shared" si="33"/>
        <v>-1.5153902230431464</v>
      </c>
      <c r="M91" s="1">
        <f t="shared" si="34"/>
        <v>-9.7211248266628136E-2</v>
      </c>
      <c r="N91" s="1">
        <f t="shared" si="35"/>
        <v>0.10147106530581251</v>
      </c>
      <c r="O91" s="1">
        <f t="shared" si="36"/>
        <v>-7.1183304021569235E-2</v>
      </c>
      <c r="P91" s="1">
        <f t="shared" si="37"/>
        <v>4.6794934178200673E-2</v>
      </c>
      <c r="Q91" s="1">
        <f t="shared" si="38"/>
        <v>-2.8763836062503437E-2</v>
      </c>
      <c r="R91" s="1">
        <f t="shared" si="39"/>
        <v>-1.5642826119098343</v>
      </c>
    </row>
    <row r="92" spans="1:18" x14ac:dyDescent="0.3">
      <c r="A92" s="1">
        <f t="shared" si="25"/>
        <v>3.6500000000000063E-4</v>
      </c>
      <c r="B92" s="1">
        <f t="shared" si="26"/>
        <v>-3.789599011880127</v>
      </c>
      <c r="C92" s="1">
        <f t="shared" si="27"/>
        <v>1.1838281895978282</v>
      </c>
      <c r="D92" s="1">
        <f t="shared" si="28"/>
        <v>-0.61804345776059866</v>
      </c>
      <c r="E92" s="1">
        <f t="shared" si="29"/>
        <v>0.34782575593326293</v>
      </c>
      <c r="F92" s="1">
        <f t="shared" si="30"/>
        <v>-0.18070634378335285</v>
      </c>
      <c r="G92" s="1">
        <f t="shared" si="31"/>
        <v>6.506762718412136E-2</v>
      </c>
      <c r="H92" s="1">
        <f t="shared" si="23"/>
        <v>-2.6057708222822988</v>
      </c>
      <c r="I92" s="1">
        <f t="shared" si="32"/>
        <v>-2.8759885241096343</v>
      </c>
      <c r="J92" s="1">
        <f t="shared" si="24"/>
        <v>-2.9916272407088655</v>
      </c>
      <c r="K92">
        <v>-3</v>
      </c>
      <c r="L92" s="1">
        <f t="shared" si="33"/>
        <v>-1.6526345480488027</v>
      </c>
      <c r="M92" s="1">
        <f t="shared" si="34"/>
        <v>-2.237853920483672E-2</v>
      </c>
      <c r="N92" s="1">
        <f t="shared" si="35"/>
        <v>6.2531755703382555E-2</v>
      </c>
      <c r="O92" s="1">
        <f t="shared" si="36"/>
        <v>-5.184311269864645E-2</v>
      </c>
      <c r="P92" s="1">
        <f t="shared" si="37"/>
        <v>3.9890629725729536E-2</v>
      </c>
      <c r="Q92" s="1">
        <f t="shared" si="38"/>
        <v>-3.0178202744111381E-2</v>
      </c>
      <c r="R92" s="1">
        <f t="shared" si="39"/>
        <v>-1.6546120172672851</v>
      </c>
    </row>
    <row r="93" spans="1:18" x14ac:dyDescent="0.3">
      <c r="A93" s="1">
        <f t="shared" si="25"/>
        <v>3.7000000000000065E-4</v>
      </c>
      <c r="B93" s="1">
        <f t="shared" si="26"/>
        <v>-3.8121812920126112</v>
      </c>
      <c r="C93" s="1">
        <f t="shared" si="27"/>
        <v>1.2506869719169558</v>
      </c>
      <c r="D93" s="1">
        <f t="shared" si="28"/>
        <v>-0.72655365949503981</v>
      </c>
      <c r="E93" s="1">
        <f t="shared" si="29"/>
        <v>0.49374067900539609</v>
      </c>
      <c r="F93" s="1">
        <f t="shared" si="30"/>
        <v>-0.35834390115780695</v>
      </c>
      <c r="G93" s="1">
        <f t="shared" si="31"/>
        <v>0.26755852648481704</v>
      </c>
      <c r="H93" s="1">
        <f t="shared" si="23"/>
        <v>-2.5614943200956555</v>
      </c>
      <c r="I93" s="1">
        <f t="shared" si="32"/>
        <v>-2.7943073005852992</v>
      </c>
      <c r="J93" s="1">
        <f t="shared" si="24"/>
        <v>-2.8850926752582895</v>
      </c>
      <c r="K93">
        <v>-3</v>
      </c>
      <c r="L93" s="1">
        <f t="shared" si="33"/>
        <v>-1.7833566795102129</v>
      </c>
      <c r="M93" s="1">
        <f t="shared" si="34"/>
        <v>5.324694076494027E-2</v>
      </c>
      <c r="N93" s="1">
        <f t="shared" si="35"/>
        <v>1.7471402168345179E-2</v>
      </c>
      <c r="O93" s="1">
        <f t="shared" si="36"/>
        <v>-2.263479768599069E-2</v>
      </c>
      <c r="P93" s="1">
        <f t="shared" si="37"/>
        <v>2.0566611108387773E-2</v>
      </c>
      <c r="Q93" s="1">
        <f t="shared" si="38"/>
        <v>-1.774157365251745E-2</v>
      </c>
      <c r="R93" s="1">
        <f t="shared" si="39"/>
        <v>-1.7324480968070479</v>
      </c>
    </row>
    <row r="94" spans="1:18" x14ac:dyDescent="0.3">
      <c r="A94" s="1">
        <f t="shared" si="25"/>
        <v>3.7500000000000066E-4</v>
      </c>
      <c r="B94" s="1">
        <f t="shared" si="26"/>
        <v>-3.8197186342054881</v>
      </c>
      <c r="C94" s="1">
        <f t="shared" si="27"/>
        <v>1.2732395447351628</v>
      </c>
      <c r="D94" s="1">
        <f t="shared" si="28"/>
        <v>-0.76394372684109768</v>
      </c>
      <c r="E94" s="1">
        <f t="shared" si="29"/>
        <v>0.54567409060078398</v>
      </c>
      <c r="F94" s="1">
        <f t="shared" si="30"/>
        <v>-0.42441318157838759</v>
      </c>
      <c r="G94" s="1">
        <f t="shared" si="31"/>
        <v>0.3472471485641353</v>
      </c>
      <c r="H94" s="1">
        <f t="shared" si="23"/>
        <v>-2.5464790894703251</v>
      </c>
      <c r="I94" s="1">
        <f t="shared" si="32"/>
        <v>-2.7647487257106391</v>
      </c>
      <c r="J94" s="1">
        <f t="shared" si="24"/>
        <v>-2.841914758724891</v>
      </c>
      <c r="K94">
        <v>-3</v>
      </c>
      <c r="L94" s="1">
        <f t="shared" si="33"/>
        <v>-1.9070407168957642</v>
      </c>
      <c r="M94" s="1">
        <f t="shared" si="34"/>
        <v>0.12698612131224979</v>
      </c>
      <c r="N94" s="1">
        <f t="shared" si="35"/>
        <v>-2.9299173941347144E-2</v>
      </c>
      <c r="O94" s="1">
        <f t="shared" si="36"/>
        <v>1.0881958151887193E-2</v>
      </c>
      <c r="P94" s="1">
        <f t="shared" si="37"/>
        <v>-5.1607015422257142E-3</v>
      </c>
      <c r="Q94" s="1">
        <f t="shared" si="38"/>
        <v>2.8379678502179219E-3</v>
      </c>
      <c r="R94" s="1">
        <f t="shared" si="39"/>
        <v>-1.800794545064982</v>
      </c>
    </row>
    <row r="95" spans="1:18" x14ac:dyDescent="0.3">
      <c r="A95" s="1">
        <f t="shared" si="25"/>
        <v>3.8000000000000067E-4</v>
      </c>
      <c r="B95" s="1">
        <f t="shared" si="26"/>
        <v>-3.8121812920126068</v>
      </c>
      <c r="C95" s="1">
        <f t="shared" si="27"/>
        <v>1.2506869719169442</v>
      </c>
      <c r="D95" s="1">
        <f t="shared" si="28"/>
        <v>-0.72655365949502093</v>
      </c>
      <c r="E95" s="1">
        <f t="shared" si="29"/>
        <v>0.4937406790053695</v>
      </c>
      <c r="F95" s="1">
        <f t="shared" si="30"/>
        <v>-0.35834390115777298</v>
      </c>
      <c r="G95" s="1">
        <f t="shared" si="31"/>
        <v>0.26755852648477785</v>
      </c>
      <c r="H95" s="1">
        <f t="shared" si="23"/>
        <v>-2.5614943200956626</v>
      </c>
      <c r="I95" s="1">
        <f t="shared" si="32"/>
        <v>-2.7943073005853138</v>
      </c>
      <c r="J95" s="1">
        <f t="shared" si="24"/>
        <v>-2.885092675258309</v>
      </c>
      <c r="K95">
        <v>-3</v>
      </c>
      <c r="L95" s="1">
        <f t="shared" si="33"/>
        <v>-2.0231985358157591</v>
      </c>
      <c r="M95" s="1">
        <f t="shared" si="34"/>
        <v>0.1962267552040802</v>
      </c>
      <c r="N95" s="1">
        <f t="shared" si="35"/>
        <v>-7.3201742766311861E-2</v>
      </c>
      <c r="O95" s="1">
        <f t="shared" si="36"/>
        <v>4.2327377925252013E-2</v>
      </c>
      <c r="P95" s="1">
        <f t="shared" si="37"/>
        <v>-2.9281259962953304E-2</v>
      </c>
      <c r="Q95" s="1">
        <f t="shared" si="38"/>
        <v>2.2114957274847306E-2</v>
      </c>
      <c r="R95" s="1">
        <f t="shared" si="39"/>
        <v>-1.8650124481408448</v>
      </c>
    </row>
    <row r="96" spans="1:18" x14ac:dyDescent="0.3">
      <c r="A96" s="1">
        <f t="shared" si="25"/>
        <v>3.8500000000000068E-4</v>
      </c>
      <c r="B96" s="1">
        <f t="shared" si="26"/>
        <v>-3.7895990118801195</v>
      </c>
      <c r="C96" s="1">
        <f t="shared" si="27"/>
        <v>1.1838281895978056</v>
      </c>
      <c r="D96" s="1">
        <f t="shared" si="28"/>
        <v>-0.61804345776056269</v>
      </c>
      <c r="E96" s="1">
        <f t="shared" si="29"/>
        <v>0.34782575593321469</v>
      </c>
      <c r="F96" s="1">
        <f t="shared" si="30"/>
        <v>-0.18070634378329545</v>
      </c>
      <c r="G96" s="1">
        <f t="shared" si="31"/>
        <v>6.5067627184060936E-2</v>
      </c>
      <c r="H96" s="1">
        <f t="shared" si="23"/>
        <v>-2.6057708222823139</v>
      </c>
      <c r="I96" s="1">
        <f t="shared" si="32"/>
        <v>-2.8759885241096623</v>
      </c>
      <c r="J96" s="1">
        <f t="shared" si="24"/>
        <v>-2.9916272407088966</v>
      </c>
      <c r="K96">
        <v>-3</v>
      </c>
      <c r="L96" s="1">
        <f t="shared" si="33"/>
        <v>-2.1313717144263764</v>
      </c>
      <c r="M96" s="1">
        <f t="shared" si="34"/>
        <v>0.25851595846540359</v>
      </c>
      <c r="N96" s="1">
        <f t="shared" si="35"/>
        <v>-0.10993881498277745</v>
      </c>
      <c r="O96" s="1">
        <f t="shared" si="36"/>
        <v>6.5715955061554837E-2</v>
      </c>
      <c r="P96" s="1">
        <f t="shared" si="37"/>
        <v>-4.4285269418985099E-2</v>
      </c>
      <c r="Q96" s="1">
        <f t="shared" si="38"/>
        <v>3.1241767037163123E-2</v>
      </c>
      <c r="R96" s="1">
        <f t="shared" si="39"/>
        <v>-1.9301221182640171</v>
      </c>
    </row>
    <row r="97" spans="1:18" x14ac:dyDescent="0.3">
      <c r="A97" s="1">
        <f t="shared" si="25"/>
        <v>3.900000000000007E-4</v>
      </c>
      <c r="B97" s="1">
        <f t="shared" si="26"/>
        <v>-3.7520609157508442</v>
      </c>
      <c r="C97" s="1">
        <f t="shared" si="27"/>
        <v>1.0750317034733521</v>
      </c>
      <c r="D97" s="1">
        <f t="shared" si="28"/>
        <v>-0.4490348562185188</v>
      </c>
      <c r="E97" s="1">
        <f t="shared" si="29"/>
        <v>0.13570362802026176</v>
      </c>
      <c r="F97" s="1">
        <f t="shared" si="30"/>
        <v>5.3193076414568392E-2</v>
      </c>
      <c r="G97" s="1">
        <f t="shared" si="31"/>
        <v>-0.16728758964214618</v>
      </c>
      <c r="H97" s="1">
        <f t="shared" si="23"/>
        <v>-2.6770292122774921</v>
      </c>
      <c r="I97" s="1">
        <f t="shared" si="32"/>
        <v>-2.9903604404757491</v>
      </c>
      <c r="J97" s="1">
        <f t="shared" si="24"/>
        <v>-3.104454953703327</v>
      </c>
      <c r="K97">
        <v>-3</v>
      </c>
      <c r="L97" s="1">
        <f t="shared" si="33"/>
        <v>-2.2311333426112685</v>
      </c>
      <c r="M97" s="1">
        <f t="shared" si="34"/>
        <v>0.31164710501686721</v>
      </c>
      <c r="N97" s="1">
        <f t="shared" si="35"/>
        <v>-0.13591430999996421</v>
      </c>
      <c r="O97" s="1">
        <f t="shared" si="36"/>
        <v>7.6595769911420059E-2</v>
      </c>
      <c r="P97" s="1">
        <f t="shared" si="37"/>
        <v>-4.5501319354705624E-2</v>
      </c>
      <c r="Q97" s="1">
        <f t="shared" si="38"/>
        <v>2.6029433184853221E-2</v>
      </c>
      <c r="R97" s="1">
        <f t="shared" si="39"/>
        <v>-1.9982766638527978</v>
      </c>
    </row>
    <row r="98" spans="1:18" x14ac:dyDescent="0.3">
      <c r="A98" s="1">
        <f t="shared" si="25"/>
        <v>3.9500000000000071E-4</v>
      </c>
      <c r="B98" s="1">
        <f t="shared" si="26"/>
        <v>-3.6997151493406806</v>
      </c>
      <c r="C98" s="1">
        <f t="shared" si="27"/>
        <v>0.92815168330423237</v>
      </c>
      <c r="D98" s="1">
        <f t="shared" si="28"/>
        <v>-0.23607159434000027</v>
      </c>
      <c r="E98" s="1">
        <f t="shared" si="29"/>
        <v>-0.10224912843217769</v>
      </c>
      <c r="F98" s="1">
        <f t="shared" si="30"/>
        <v>0.27053114350365581</v>
      </c>
      <c r="G98" s="1">
        <f t="shared" si="31"/>
        <v>-0.32286223352668975</v>
      </c>
      <c r="H98" s="1">
        <f t="shared" si="23"/>
        <v>-2.7715634660364481</v>
      </c>
      <c r="I98" s="1">
        <f t="shared" si="32"/>
        <v>-3.1098841888086262</v>
      </c>
      <c r="J98" s="1">
        <f t="shared" si="24"/>
        <v>-3.1622152788316602</v>
      </c>
      <c r="K98">
        <v>-3</v>
      </c>
      <c r="L98" s="1">
        <f t="shared" si="33"/>
        <v>-2.3220897068007393</v>
      </c>
      <c r="M98" s="1">
        <f t="shared" si="34"/>
        <v>0.35373799750374219</v>
      </c>
      <c r="N98" s="1">
        <f t="shared" si="35"/>
        <v>-0.14858556538367301</v>
      </c>
      <c r="O98" s="1">
        <f t="shared" si="36"/>
        <v>7.289589437907637E-2</v>
      </c>
      <c r="P98" s="1">
        <f t="shared" si="37"/>
        <v>-3.2550799737741602E-2</v>
      </c>
      <c r="Q98" s="1">
        <f t="shared" si="38"/>
        <v>8.8702789045908594E-3</v>
      </c>
      <c r="R98" s="1">
        <f t="shared" si="39"/>
        <v>-2.0677219011347443</v>
      </c>
    </row>
    <row r="99" spans="1:18" x14ac:dyDescent="0.3">
      <c r="A99" s="1">
        <f t="shared" si="25"/>
        <v>4.0000000000000072E-4</v>
      </c>
      <c r="B99" s="1">
        <f t="shared" si="26"/>
        <v>-3.6327682974751423</v>
      </c>
      <c r="C99" s="1">
        <f t="shared" si="27"/>
        <v>0.74839142703088257</v>
      </c>
      <c r="D99" s="1">
        <f t="shared" si="28"/>
        <v>3.4534197685107414E-14</v>
      </c>
      <c r="E99" s="1">
        <f t="shared" si="29"/>
        <v>-0.32073918301327531</v>
      </c>
      <c r="F99" s="1">
        <f t="shared" si="30"/>
        <v>0.40364092194169471</v>
      </c>
      <c r="G99" s="1">
        <f t="shared" si="31"/>
        <v>-0.33025166340682094</v>
      </c>
      <c r="H99" s="1">
        <f t="shared" si="23"/>
        <v>-2.8843768704442598</v>
      </c>
      <c r="I99" s="1">
        <f t="shared" si="32"/>
        <v>-3.2051160534575005</v>
      </c>
      <c r="J99" s="1">
        <f t="shared" si="24"/>
        <v>-3.1317267949226268</v>
      </c>
      <c r="K99">
        <v>-3</v>
      </c>
      <c r="L99" s="1">
        <f t="shared" si="33"/>
        <v>-2.4038818437793439</v>
      </c>
      <c r="M99" s="1">
        <f t="shared" si="34"/>
        <v>0.38329754507557867</v>
      </c>
      <c r="N99" s="1">
        <f t="shared" si="35"/>
        <v>-0.1467122303711195</v>
      </c>
      <c r="O99" s="1">
        <f t="shared" si="36"/>
        <v>5.5320584584367775E-2</v>
      </c>
      <c r="P99" s="1">
        <f t="shared" si="37"/>
        <v>-9.4657790772917621E-3</v>
      </c>
      <c r="Q99" s="1">
        <f t="shared" si="38"/>
        <v>-1.2360098458649466E-2</v>
      </c>
      <c r="R99" s="1">
        <f t="shared" si="39"/>
        <v>-2.1338018220264581</v>
      </c>
    </row>
    <row r="100" spans="1:18" x14ac:dyDescent="0.3">
      <c r="A100" s="1">
        <f t="shared" si="25"/>
        <v>4.0500000000000074E-4</v>
      </c>
      <c r="B100" s="1">
        <f t="shared" si="26"/>
        <v>-3.5514845687934371</v>
      </c>
      <c r="C100" s="1">
        <f t="shared" si="27"/>
        <v>0.54211903134994244</v>
      </c>
      <c r="D100" s="1">
        <f t="shared" si="28"/>
        <v>0.23607159434006597</v>
      </c>
      <c r="E100" s="1">
        <f t="shared" si="29"/>
        <v>-0.47817785072034413</v>
      </c>
      <c r="F100" s="1">
        <f t="shared" si="30"/>
        <v>0.41107946103784554</v>
      </c>
      <c r="G100" s="1">
        <f t="shared" si="31"/>
        <v>-0.18606432668068767</v>
      </c>
      <c r="H100" s="1">
        <f t="shared" si="23"/>
        <v>-3.0093655374434949</v>
      </c>
      <c r="I100" s="1">
        <f t="shared" si="32"/>
        <v>-3.2514717938237729</v>
      </c>
      <c r="J100" s="1">
        <f t="shared" si="24"/>
        <v>-3.0264566594666151</v>
      </c>
      <c r="K100">
        <v>-3</v>
      </c>
      <c r="L100" s="1">
        <f t="shared" si="33"/>
        <v>-2.4761869573496997</v>
      </c>
      <c r="M100" s="1">
        <f t="shared" si="34"/>
        <v>0.39927858602294891</v>
      </c>
      <c r="N100" s="1">
        <f t="shared" si="35"/>
        <v>-0.13047768004562468</v>
      </c>
      <c r="O100" s="1">
        <f t="shared" si="36"/>
        <v>2.7215228601264803E-2</v>
      </c>
      <c r="P100" s="1">
        <f t="shared" si="37"/>
        <v>1.6566356514561103E-2</v>
      </c>
      <c r="Q100" s="1">
        <f t="shared" si="38"/>
        <v>-2.7917517993394619E-2</v>
      </c>
      <c r="R100" s="1">
        <f t="shared" si="39"/>
        <v>-2.191521984249944</v>
      </c>
    </row>
    <row r="101" spans="1:18" x14ac:dyDescent="0.3">
      <c r="A101" s="1">
        <f t="shared" si="25"/>
        <v>4.1000000000000075E-4</v>
      </c>
      <c r="B101" s="1">
        <f t="shared" si="26"/>
        <v>-3.4561847530376673</v>
      </c>
      <c r="C101" s="1">
        <f t="shared" si="27"/>
        <v>0.31664179871398485</v>
      </c>
      <c r="D101" s="1">
        <f t="shared" si="28"/>
        <v>0.4490348562185747</v>
      </c>
      <c r="E101" s="1">
        <f t="shared" si="29"/>
        <v>-0.54459732743037492</v>
      </c>
      <c r="F101" s="1">
        <f t="shared" si="30"/>
        <v>0.29053081516744844</v>
      </c>
      <c r="G101" s="1">
        <f t="shared" si="31"/>
        <v>4.3521607975560692E-2</v>
      </c>
      <c r="H101" s="1">
        <f t="shared" si="23"/>
        <v>-3.1395429543236824</v>
      </c>
      <c r="I101" s="1">
        <f t="shared" si="32"/>
        <v>-3.2351054255354823</v>
      </c>
      <c r="J101" s="1">
        <f t="shared" si="24"/>
        <v>-2.901053002392473</v>
      </c>
      <c r="K101">
        <v>-3</v>
      </c>
      <c r="L101" s="1">
        <f t="shared" si="33"/>
        <v>-2.5387196922616098</v>
      </c>
      <c r="M101" s="1">
        <f t="shared" si="34"/>
        <v>0.40111498400306289</v>
      </c>
      <c r="N101" s="1">
        <f t="shared" si="35"/>
        <v>-0.10147106530581174</v>
      </c>
      <c r="O101" s="1">
        <f t="shared" si="36"/>
        <v>-6.0704344294251053E-3</v>
      </c>
      <c r="P101" s="1">
        <f t="shared" si="37"/>
        <v>3.7440653935423888E-2</v>
      </c>
      <c r="Q101" s="1">
        <f t="shared" si="38"/>
        <v>-3.0661536180034615E-2</v>
      </c>
      <c r="R101" s="1">
        <f t="shared" si="39"/>
        <v>-2.2383670902383948</v>
      </c>
    </row>
    <row r="102" spans="1:18" x14ac:dyDescent="0.3">
      <c r="A102" s="1">
        <f t="shared" si="25"/>
        <v>4.1500000000000076E-4</v>
      </c>
      <c r="B102" s="1">
        <f t="shared" si="26"/>
        <v>-3.3472449550422749</v>
      </c>
      <c r="C102" s="1">
        <f t="shared" si="27"/>
        <v>7.9947372499151528E-2</v>
      </c>
      <c r="D102" s="1">
        <f t="shared" si="28"/>
        <v>0.61804345776060177</v>
      </c>
      <c r="E102" s="1">
        <f t="shared" si="29"/>
        <v>-0.5073549383990511</v>
      </c>
      <c r="F102" s="1">
        <f t="shared" si="30"/>
        <v>7.9527099891632896E-2</v>
      </c>
      <c r="G102" s="1">
        <f t="shared" si="31"/>
        <v>0.25313227726482124</v>
      </c>
      <c r="H102" s="1">
        <f t="shared" si="23"/>
        <v>-3.2672975825431232</v>
      </c>
      <c r="I102" s="1">
        <f t="shared" si="32"/>
        <v>-3.1566090631815724</v>
      </c>
      <c r="J102" s="1">
        <f t="shared" si="24"/>
        <v>-2.8239496860251183</v>
      </c>
      <c r="K102">
        <v>-3</v>
      </c>
      <c r="L102" s="1">
        <f t="shared" si="33"/>
        <v>-2.5912332603788668</v>
      </c>
      <c r="M102" s="1">
        <f t="shared" si="34"/>
        <v>0.38874168370195211</v>
      </c>
      <c r="N102" s="1">
        <f t="shared" si="35"/>
        <v>-6.2531755703381611E-2</v>
      </c>
      <c r="O102" s="1">
        <f t="shared" si="36"/>
        <v>-3.8200615185194721E-2</v>
      </c>
      <c r="P102" s="1">
        <f t="shared" si="37"/>
        <v>4.665802281890985E-2</v>
      </c>
      <c r="Q102" s="1">
        <f t="shared" si="38"/>
        <v>-1.9332721347736535E-2</v>
      </c>
      <c r="R102" s="1">
        <f t="shared" si="39"/>
        <v>-2.2758986460943178</v>
      </c>
    </row>
    <row r="103" spans="1:18" x14ac:dyDescent="0.3">
      <c r="A103" s="1">
        <f t="shared" si="25"/>
        <v>4.2000000000000078E-4</v>
      </c>
      <c r="B103" s="1">
        <f t="shared" si="26"/>
        <v>-3.2250951104200913</v>
      </c>
      <c r="C103" s="1">
        <f t="shared" si="27"/>
        <v>-0.15957922924363702</v>
      </c>
      <c r="D103" s="1">
        <f t="shared" si="28"/>
        <v>0.72655365949504147</v>
      </c>
      <c r="E103" s="1">
        <f t="shared" si="29"/>
        <v>-0.37353961950100917</v>
      </c>
      <c r="F103" s="1">
        <f t="shared" si="30"/>
        <v>-0.15623691262205841</v>
      </c>
      <c r="G103" s="1">
        <f t="shared" si="31"/>
        <v>0.34656193563751214</v>
      </c>
      <c r="H103" s="1">
        <f t="shared" si="23"/>
        <v>-3.3846743396637282</v>
      </c>
      <c r="I103" s="1">
        <f t="shared" si="32"/>
        <v>-3.0316602996696962</v>
      </c>
      <c r="J103" s="1">
        <f t="shared" si="24"/>
        <v>-2.8413352766542421</v>
      </c>
      <c r="K103">
        <v>-3</v>
      </c>
      <c r="L103" s="1">
        <f t="shared" si="33"/>
        <v>-2.633520414639277</v>
      </c>
      <c r="M103" s="1">
        <f t="shared" si="34"/>
        <v>0.36259701545140105</v>
      </c>
      <c r="N103" s="1">
        <f t="shared" si="35"/>
        <v>-1.7471402168344141E-2</v>
      </c>
      <c r="O103" s="1">
        <f t="shared" si="36"/>
        <v>-6.3059465651391672E-2</v>
      </c>
      <c r="P103" s="1">
        <f t="shared" si="37"/>
        <v>4.1348689294007555E-2</v>
      </c>
      <c r="Q103" s="1">
        <f t="shared" si="38"/>
        <v>8.6930054538415054E-4</v>
      </c>
      <c r="R103" s="1">
        <f t="shared" si="39"/>
        <v>-2.3092362771682198</v>
      </c>
    </row>
    <row r="104" spans="1:18" x14ac:dyDescent="0.3">
      <c r="A104" s="1">
        <f t="shared" si="25"/>
        <v>4.2500000000000079E-4</v>
      </c>
      <c r="B104" s="1">
        <f t="shared" si="26"/>
        <v>-3.0902172888028794</v>
      </c>
      <c r="C104" s="1">
        <f t="shared" si="27"/>
        <v>-0.39345265723342221</v>
      </c>
      <c r="D104" s="1">
        <f t="shared" si="28"/>
        <v>0.76394372684109768</v>
      </c>
      <c r="E104" s="1">
        <f t="shared" si="29"/>
        <v>-0.16862256738570183</v>
      </c>
      <c r="F104" s="1">
        <f t="shared" si="30"/>
        <v>-0.34335747653367893</v>
      </c>
      <c r="G104" s="1">
        <f t="shared" si="31"/>
        <v>0.28092884443660521</v>
      </c>
      <c r="H104" s="1">
        <f t="shared" si="23"/>
        <v>-3.4836699460363016</v>
      </c>
      <c r="I104" s="1">
        <f t="shared" si="32"/>
        <v>-2.8883487865809059</v>
      </c>
      <c r="J104" s="1">
        <f t="shared" si="24"/>
        <v>-2.9507774186779794</v>
      </c>
      <c r="K104">
        <v>-3</v>
      </c>
      <c r="L104" s="1">
        <f t="shared" si="33"/>
        <v>-2.6654142669641403</v>
      </c>
      <c r="M104" s="1">
        <f t="shared" si="34"/>
        <v>0.32360716715841698</v>
      </c>
      <c r="N104" s="1">
        <f t="shared" si="35"/>
        <v>2.9299173941348688E-2</v>
      </c>
      <c r="O104" s="1">
        <f t="shared" si="36"/>
        <v>-7.5915205685667092E-2</v>
      </c>
      <c r="P104" s="1">
        <f t="shared" si="37"/>
        <v>2.3165683288763412E-2</v>
      </c>
      <c r="Q104" s="1">
        <f t="shared" si="38"/>
        <v>2.0672336512078112E-2</v>
      </c>
      <c r="R104" s="1">
        <f t="shared" si="39"/>
        <v>-2.3445851117492</v>
      </c>
    </row>
    <row r="105" spans="1:18" x14ac:dyDescent="0.3">
      <c r="A105" s="1">
        <f t="shared" si="25"/>
        <v>4.300000000000008E-4</v>
      </c>
      <c r="B105" s="1">
        <f t="shared" si="26"/>
        <v>-2.9431437913327549</v>
      </c>
      <c r="C105" s="1">
        <f t="shared" si="27"/>
        <v>-0.61338782868779174</v>
      </c>
      <c r="D105" s="1">
        <f t="shared" si="28"/>
        <v>0.72655365949501927</v>
      </c>
      <c r="E105" s="1">
        <f t="shared" si="29"/>
        <v>6.8391098247294654E-2</v>
      </c>
      <c r="F105" s="1">
        <f t="shared" si="30"/>
        <v>-0.42357569911251441</v>
      </c>
      <c r="G105" s="1">
        <f t="shared" si="31"/>
        <v>8.6356854194695631E-2</v>
      </c>
      <c r="H105" s="1">
        <f t="shared" si="23"/>
        <v>-3.5565316200205466</v>
      </c>
      <c r="I105" s="1">
        <f t="shared" si="32"/>
        <v>-2.7615868622782322</v>
      </c>
      <c r="J105" s="1">
        <f t="shared" si="24"/>
        <v>-3.0988057071960511</v>
      </c>
      <c r="K105">
        <v>-3</v>
      </c>
      <c r="L105" s="1">
        <f t="shared" si="33"/>
        <v>-2.686788946889243</v>
      </c>
      <c r="M105" s="1">
        <f t="shared" si="34"/>
        <v>0.27315337363688064</v>
      </c>
      <c r="N105" s="1">
        <f t="shared" si="35"/>
        <v>7.3201742766312777E-2</v>
      </c>
      <c r="O105" s="1">
        <f t="shared" si="36"/>
        <v>-7.432079794443576E-2</v>
      </c>
      <c r="P105" s="1">
        <f t="shared" si="37"/>
        <v>-2.2298226659304603E-3</v>
      </c>
      <c r="Q105" s="1">
        <f t="shared" si="38"/>
        <v>3.0987317537962942E-2</v>
      </c>
      <c r="R105" s="1">
        <f t="shared" si="39"/>
        <v>-2.385997133558452</v>
      </c>
    </row>
    <row r="106" spans="1:18" x14ac:dyDescent="0.3">
      <c r="A106" s="1">
        <f t="shared" si="25"/>
        <v>4.3500000000000082E-4</v>
      </c>
      <c r="B106" s="1">
        <f t="shared" si="26"/>
        <v>-2.7844550499127378</v>
      </c>
      <c r="C106" s="1">
        <f t="shared" si="27"/>
        <v>-0.8115934305109197</v>
      </c>
      <c r="D106" s="1">
        <f t="shared" si="28"/>
        <v>0.61804345776055958</v>
      </c>
      <c r="E106" s="1">
        <f t="shared" si="29"/>
        <v>0.29238679906972892</v>
      </c>
      <c r="F106" s="1">
        <f t="shared" si="30"/>
        <v>-0.37191610611579273</v>
      </c>
      <c r="G106" s="1">
        <f t="shared" si="31"/>
        <v>-0.14785064491366326</v>
      </c>
      <c r="H106" s="1">
        <f t="shared" si="23"/>
        <v>-3.5960484804236574</v>
      </c>
      <c r="I106" s="1">
        <f t="shared" si="32"/>
        <v>-2.6856182235933685</v>
      </c>
      <c r="J106" s="1">
        <f t="shared" si="24"/>
        <v>-3.2053849746228247</v>
      </c>
      <c r="K106">
        <v>-3</v>
      </c>
      <c r="L106" s="1">
        <f t="shared" si="33"/>
        <v>-2.6975600983180841</v>
      </c>
      <c r="M106" s="1">
        <f t="shared" si="34"/>
        <v>0.21302298567565861</v>
      </c>
      <c r="N106" s="1">
        <f t="shared" si="35"/>
        <v>0.10993881498277816</v>
      </c>
      <c r="O106" s="1">
        <f t="shared" si="36"/>
        <v>-5.8579731396305686E-2</v>
      </c>
      <c r="P106" s="1">
        <f t="shared" si="37"/>
        <v>-2.6931086380288571E-2</v>
      </c>
      <c r="Q106" s="1">
        <f t="shared" si="38"/>
        <v>2.707994053011973E-2</v>
      </c>
      <c r="R106" s="1">
        <f t="shared" si="39"/>
        <v>-2.4330291749061219</v>
      </c>
    </row>
    <row r="107" spans="1:18" x14ac:dyDescent="0.3">
      <c r="A107" s="1">
        <f t="shared" si="25"/>
        <v>4.4000000000000083E-4</v>
      </c>
      <c r="B107" s="1">
        <f t="shared" si="26"/>
        <v>-2.6147773365072218</v>
      </c>
      <c r="C107" s="1">
        <f t="shared" si="27"/>
        <v>-0.98104793044428418</v>
      </c>
      <c r="D107" s="1">
        <f t="shared" si="28"/>
        <v>0.44903485621851447</v>
      </c>
      <c r="E107" s="1">
        <f t="shared" si="29"/>
        <v>0.46072787291717932</v>
      </c>
      <c r="F107" s="1">
        <f t="shared" si="30"/>
        <v>-0.20446260956255197</v>
      </c>
      <c r="G107" s="1">
        <f t="shared" si="31"/>
        <v>-0.31419861391253362</v>
      </c>
      <c r="H107" s="1">
        <f t="shared" si="23"/>
        <v>-3.5958252669515058</v>
      </c>
      <c r="I107" s="1">
        <f t="shared" si="32"/>
        <v>-2.6860625378158121</v>
      </c>
      <c r="J107" s="1">
        <f t="shared" si="24"/>
        <v>-3.2047237612908974</v>
      </c>
      <c r="K107">
        <v>-3</v>
      </c>
      <c r="L107" s="1">
        <f t="shared" si="33"/>
        <v>-2.6976852124368453</v>
      </c>
      <c r="M107" s="1">
        <f t="shared" si="34"/>
        <v>0.14534615224583716</v>
      </c>
      <c r="N107" s="1">
        <f t="shared" si="35"/>
        <v>0.13591430999996468</v>
      </c>
      <c r="O107" s="1">
        <f t="shared" si="36"/>
        <v>-3.1688253442705011E-2</v>
      </c>
      <c r="P107" s="1">
        <f t="shared" si="37"/>
        <v>-4.3247513924038902E-2</v>
      </c>
      <c r="Q107" s="1">
        <f t="shared" si="38"/>
        <v>1.0743588046113016E-2</v>
      </c>
      <c r="R107" s="1">
        <f t="shared" si="39"/>
        <v>-2.4806169295116747</v>
      </c>
    </row>
    <row r="108" spans="1:18" x14ac:dyDescent="0.3">
      <c r="A108" s="1">
        <f t="shared" si="25"/>
        <v>4.4500000000000084E-4</v>
      </c>
      <c r="B108" s="1">
        <f t="shared" si="26"/>
        <v>-2.4347802915326491</v>
      </c>
      <c r="C108" s="1">
        <f t="shared" si="27"/>
        <v>-1.1157483183474486</v>
      </c>
      <c r="D108" s="1">
        <f t="shared" si="28"/>
        <v>0.23607159433999522</v>
      </c>
      <c r="E108" s="1">
        <f t="shared" si="29"/>
        <v>0.54137128741145102</v>
      </c>
      <c r="F108" s="1">
        <f t="shared" si="30"/>
        <v>2.6649124166435421E-2</v>
      </c>
      <c r="G108" s="1">
        <f t="shared" si="31"/>
        <v>-0.33633774084914425</v>
      </c>
      <c r="H108" s="1">
        <f t="shared" si="23"/>
        <v>-3.5505286098800974</v>
      </c>
      <c r="I108" s="1">
        <f t="shared" si="32"/>
        <v>-2.7730857281286512</v>
      </c>
      <c r="J108" s="1">
        <f t="shared" si="24"/>
        <v>-3.08277434481136</v>
      </c>
      <c r="K108">
        <v>-3</v>
      </c>
      <c r="L108" s="1">
        <f t="shared" si="33"/>
        <v>-2.6871637954772587</v>
      </c>
      <c r="M108" s="1">
        <f t="shared" si="34"/>
        <v>7.2520358911456279E-2</v>
      </c>
      <c r="N108" s="1">
        <f t="shared" si="35"/>
        <v>0.14858556538367315</v>
      </c>
      <c r="O108" s="1">
        <f t="shared" si="36"/>
        <v>1.2349534755877699E-3</v>
      </c>
      <c r="P108" s="1">
        <f t="shared" si="37"/>
        <v>-4.6099081048917696E-2</v>
      </c>
      <c r="Q108" s="1">
        <f t="shared" si="38"/>
        <v>-1.0523786801203911E-2</v>
      </c>
      <c r="R108" s="1">
        <f t="shared" si="39"/>
        <v>-2.5214457855566632</v>
      </c>
    </row>
    <row r="109" spans="1:18" x14ac:dyDescent="0.3">
      <c r="A109" s="1">
        <f t="shared" si="25"/>
        <v>4.5000000000000086E-4</v>
      </c>
      <c r="B109" s="1">
        <f t="shared" si="26"/>
        <v>-2.2451742810927016</v>
      </c>
      <c r="C109" s="1">
        <f t="shared" si="27"/>
        <v>-1.2109227658250636</v>
      </c>
      <c r="D109" s="1">
        <f t="shared" si="28"/>
        <v>-3.9868749893814162E-14</v>
      </c>
      <c r="E109" s="1">
        <f t="shared" si="29"/>
        <v>0.51896689963929532</v>
      </c>
      <c r="F109" s="1">
        <f t="shared" si="30"/>
        <v>0.24946380901033599</v>
      </c>
      <c r="G109" s="1">
        <f t="shared" si="31"/>
        <v>-0.20410675282657795</v>
      </c>
      <c r="H109" s="1">
        <f t="shared" si="23"/>
        <v>-3.4560970469177654</v>
      </c>
      <c r="I109" s="1">
        <f t="shared" si="32"/>
        <v>-2.9371301472785101</v>
      </c>
      <c r="J109" s="1">
        <f t="shared" si="24"/>
        <v>-2.8917730910947519</v>
      </c>
      <c r="K109">
        <v>-3</v>
      </c>
      <c r="L109" s="1">
        <f t="shared" si="33"/>
        <v>-2.6660373706652858</v>
      </c>
      <c r="M109" s="1">
        <f t="shared" si="34"/>
        <v>-2.8745042918542703E-3</v>
      </c>
      <c r="N109" s="1">
        <f t="shared" si="35"/>
        <v>0.1467122303711193</v>
      </c>
      <c r="O109" s="1">
        <f t="shared" si="36"/>
        <v>3.3923092069202507E-2</v>
      </c>
      <c r="P109" s="1">
        <f t="shared" si="37"/>
        <v>-3.4597969015124956E-2</v>
      </c>
      <c r="Q109" s="1">
        <f t="shared" si="38"/>
        <v>-2.6961022235066811E-2</v>
      </c>
      <c r="R109" s="1">
        <f t="shared" si="39"/>
        <v>-2.5498355437670095</v>
      </c>
    </row>
    <row r="110" spans="1:18" x14ac:dyDescent="0.3">
      <c r="A110" s="1">
        <f t="shared" si="25"/>
        <v>4.5500000000000087E-4</v>
      </c>
      <c r="B110" s="1">
        <f t="shared" si="26"/>
        <v>-2.0467075934878416</v>
      </c>
      <c r="C110" s="1">
        <f t="shared" si="27"/>
        <v>-1.2631996706267126</v>
      </c>
      <c r="D110" s="1">
        <f t="shared" si="28"/>
        <v>-0.23607159434007105</v>
      </c>
      <c r="E110" s="1">
        <f t="shared" si="29"/>
        <v>0.3977792928446528</v>
      </c>
      <c r="F110" s="1">
        <f t="shared" si="30"/>
        <v>0.39460939653262028</v>
      </c>
      <c r="G110" s="1">
        <f t="shared" si="31"/>
        <v>2.1803828863454382E-2</v>
      </c>
      <c r="H110" s="1">
        <f t="shared" si="23"/>
        <v>-3.3099072641145542</v>
      </c>
      <c r="I110" s="1">
        <f t="shared" si="32"/>
        <v>-3.1481995656099722</v>
      </c>
      <c r="J110" s="1">
        <f t="shared" si="24"/>
        <v>-2.7317863402138975</v>
      </c>
      <c r="K110">
        <v>-3</v>
      </c>
      <c r="L110" s="1">
        <f t="shared" si="33"/>
        <v>-2.634389314347914</v>
      </c>
      <c r="M110" s="1">
        <f t="shared" si="34"/>
        <v>-7.8167536747561564E-2</v>
      </c>
      <c r="N110" s="1">
        <f t="shared" si="35"/>
        <v>0.13047768004562418</v>
      </c>
      <c r="O110" s="1">
        <f t="shared" si="36"/>
        <v>6.0154109339432014E-2</v>
      </c>
      <c r="P110" s="1">
        <f t="shared" si="37"/>
        <v>-1.2324981761329188E-2</v>
      </c>
      <c r="Q110" s="1">
        <f t="shared" si="38"/>
        <v>-3.1023862540578689E-2</v>
      </c>
      <c r="R110" s="1">
        <f t="shared" si="39"/>
        <v>-2.5652739060123273</v>
      </c>
    </row>
    <row r="111" spans="1:18" x14ac:dyDescent="0.3">
      <c r="A111" s="1">
        <f t="shared" si="25"/>
        <v>4.6000000000000088E-4</v>
      </c>
      <c r="B111" s="1">
        <f t="shared" si="26"/>
        <v>-1.8401634860632412</v>
      </c>
      <c r="C111" s="1">
        <f t="shared" si="27"/>
        <v>-1.2707270973375338</v>
      </c>
      <c r="D111" s="1">
        <f t="shared" si="28"/>
        <v>-0.44903485621858119</v>
      </c>
      <c r="E111" s="1">
        <f t="shared" si="29"/>
        <v>0.20087603051399031</v>
      </c>
      <c r="F111" s="1">
        <f t="shared" si="30"/>
        <v>0.41689565730564199</v>
      </c>
      <c r="G111" s="1">
        <f t="shared" si="31"/>
        <v>0.23770703059159889</v>
      </c>
      <c r="H111" s="1">
        <f t="shared" si="23"/>
        <v>-3.1108905834007752</v>
      </c>
      <c r="I111" s="1">
        <f t="shared" si="32"/>
        <v>-3.3590494091053658</v>
      </c>
      <c r="J111" s="1">
        <f t="shared" si="24"/>
        <v>-2.7044467212081247</v>
      </c>
      <c r="K111">
        <v>-3</v>
      </c>
      <c r="L111" s="1">
        <f t="shared" si="33"/>
        <v>-2.5923445269448058</v>
      </c>
      <c r="M111" s="1">
        <f t="shared" si="34"/>
        <v>-0.15069144524413974</v>
      </c>
      <c r="N111" s="1">
        <f t="shared" si="35"/>
        <v>0.10147106530581058</v>
      </c>
      <c r="O111" s="1">
        <f t="shared" si="36"/>
        <v>7.4935038825431413E-2</v>
      </c>
      <c r="P111" s="1">
        <f t="shared" si="37"/>
        <v>1.3785316450338788E-2</v>
      </c>
      <c r="Q111" s="1">
        <f t="shared" si="38"/>
        <v>-2.084757162407639E-2</v>
      </c>
      <c r="R111" s="1">
        <f t="shared" si="39"/>
        <v>-2.5736921232314414</v>
      </c>
    </row>
    <row r="112" spans="1:18" x14ac:dyDescent="0.3">
      <c r="A112" s="1">
        <f t="shared" si="25"/>
        <v>4.6500000000000089E-4</v>
      </c>
      <c r="B112" s="1">
        <f t="shared" si="26"/>
        <v>-1.626357094049881</v>
      </c>
      <c r="C112" s="1">
        <f t="shared" si="27"/>
        <v>-1.2332383831135532</v>
      </c>
      <c r="D112" s="1">
        <f t="shared" si="28"/>
        <v>-0.61804345776060488</v>
      </c>
      <c r="E112" s="1">
        <f t="shared" si="29"/>
        <v>-3.4263159642550348E-2</v>
      </c>
      <c r="F112" s="1">
        <f t="shared" si="30"/>
        <v>0.30938389443472186</v>
      </c>
      <c r="G112" s="1">
        <f t="shared" si="31"/>
        <v>0.34450900108001675</v>
      </c>
      <c r="H112" s="1">
        <f t="shared" si="23"/>
        <v>-2.8595954771634342</v>
      </c>
      <c r="I112" s="1">
        <f t="shared" si="32"/>
        <v>-3.5119020945665897</v>
      </c>
      <c r="J112" s="1">
        <f t="shared" si="24"/>
        <v>-2.858009199051851</v>
      </c>
      <c r="K112">
        <v>-3</v>
      </c>
      <c r="L112" s="1">
        <f t="shared" si="33"/>
        <v>-2.5400689400234064</v>
      </c>
      <c r="M112" s="1">
        <f t="shared" si="34"/>
        <v>-0.21787703416683391</v>
      </c>
      <c r="N112" s="1">
        <f t="shared" si="35"/>
        <v>6.2531755703380668E-2</v>
      </c>
      <c r="O112" s="1">
        <f t="shared" si="36"/>
        <v>7.5452391274251379E-2</v>
      </c>
      <c r="P112" s="1">
        <f t="shared" si="37"/>
        <v>3.5603637043135565E-2</v>
      </c>
      <c r="Q112" s="1">
        <f t="shared" si="38"/>
        <v>-1.1027974915563854E-3</v>
      </c>
      <c r="R112" s="1">
        <f t="shared" si="39"/>
        <v>-2.5854609876610288</v>
      </c>
    </row>
    <row r="113" spans="1:18" x14ac:dyDescent="0.3">
      <c r="A113" s="1">
        <f t="shared" si="25"/>
        <v>4.7000000000000091E-4</v>
      </c>
      <c r="B113" s="1">
        <f t="shared" si="26"/>
        <v>-1.406132213598186</v>
      </c>
      <c r="C113" s="1">
        <f t="shared" si="27"/>
        <v>-1.1520615843458755</v>
      </c>
      <c r="D113" s="1">
        <f t="shared" si="28"/>
        <v>-0.72655365949504391</v>
      </c>
      <c r="E113" s="1">
        <f t="shared" si="29"/>
        <v>-0.26288049800907687</v>
      </c>
      <c r="F113" s="1">
        <f t="shared" si="30"/>
        <v>0.10554726623796708</v>
      </c>
      <c r="G113" s="1">
        <f t="shared" si="31"/>
        <v>0.29319046458362397</v>
      </c>
      <c r="H113" s="1">
        <f t="shared" si="23"/>
        <v>-2.5581937979440612</v>
      </c>
      <c r="I113" s="1">
        <f t="shared" si="32"/>
        <v>-3.5476279554481822</v>
      </c>
      <c r="J113" s="1">
        <f t="shared" si="24"/>
        <v>-3.1488902246265909</v>
      </c>
      <c r="K113">
        <v>-3</v>
      </c>
      <c r="L113" s="1">
        <f t="shared" si="33"/>
        <v>-2.4777688614428501</v>
      </c>
      <c r="M113" s="1">
        <f t="shared" si="34"/>
        <v>-0.27734422053318103</v>
      </c>
      <c r="N113" s="1">
        <f t="shared" si="35"/>
        <v>1.7471402168342576E-2</v>
      </c>
      <c r="O113" s="1">
        <f t="shared" si="36"/>
        <v>6.1607690770956014E-2</v>
      </c>
      <c r="P113" s="1">
        <f t="shared" si="37"/>
        <v>4.6336973559575854E-2</v>
      </c>
      <c r="Q113" s="1">
        <f t="shared" si="38"/>
        <v>1.9148131481387814E-2</v>
      </c>
      <c r="R113" s="1">
        <f t="shared" si="39"/>
        <v>-2.6105488839957687</v>
      </c>
    </row>
    <row r="114" spans="1:18" x14ac:dyDescent="0.3">
      <c r="A114" s="1">
        <f t="shared" si="25"/>
        <v>4.7500000000000092E-4</v>
      </c>
      <c r="B114" s="1">
        <f t="shared" si="26"/>
        <v>-1.180357971700118</v>
      </c>
      <c r="C114" s="1">
        <f t="shared" si="27"/>
        <v>-1.0300724296009431</v>
      </c>
      <c r="D114" s="1">
        <f t="shared" si="28"/>
        <v>-0.76394372684109768</v>
      </c>
      <c r="E114" s="1">
        <f t="shared" si="29"/>
        <v>-0.44145961268615408</v>
      </c>
      <c r="F114" s="1">
        <f t="shared" si="30"/>
        <v>-0.13115088574450359</v>
      </c>
      <c r="G114" s="1">
        <f t="shared" si="31"/>
        <v>0.10730527015451796</v>
      </c>
      <c r="H114" s="1">
        <f t="shared" si="23"/>
        <v>-2.2104304013010614</v>
      </c>
      <c r="I114" s="1">
        <f t="shared" si="32"/>
        <v>-3.4158337408283135</v>
      </c>
      <c r="J114" s="1">
        <f t="shared" si="24"/>
        <v>-3.4396793564182988</v>
      </c>
      <c r="K114">
        <v>-3</v>
      </c>
      <c r="L114" s="1">
        <f t="shared" si="33"/>
        <v>-2.4056901611510946</v>
      </c>
      <c r="M114" s="1">
        <f t="shared" si="34"/>
        <v>-0.32698634961922413</v>
      </c>
      <c r="N114" s="1">
        <f t="shared" si="35"/>
        <v>-2.9299173941349711E-2</v>
      </c>
      <c r="O114" s="1">
        <f t="shared" si="36"/>
        <v>3.6036219224792818E-2</v>
      </c>
      <c r="P114" s="1">
        <f t="shared" si="37"/>
        <v>4.2643564476061303E-2</v>
      </c>
      <c r="Q114" s="1">
        <f t="shared" si="38"/>
        <v>3.0610575253199313E-2</v>
      </c>
      <c r="R114" s="1">
        <f t="shared" si="39"/>
        <v>-2.6526853257576151</v>
      </c>
    </row>
    <row r="115" spans="1:18" x14ac:dyDescent="0.3">
      <c r="A115" s="1">
        <f t="shared" si="25"/>
        <v>4.8000000000000093E-4</v>
      </c>
      <c r="B115" s="1">
        <f t="shared" si="26"/>
        <v>-0.94992539614201554</v>
      </c>
      <c r="C115" s="1">
        <f t="shared" si="27"/>
        <v>-0.87159244550238379</v>
      </c>
      <c r="D115" s="1">
        <f t="shared" si="28"/>
        <v>-0.7265536594950176</v>
      </c>
      <c r="E115" s="1">
        <f t="shared" si="29"/>
        <v>-0.53600870225012964</v>
      </c>
      <c r="F115" s="1">
        <f t="shared" si="30"/>
        <v>-0.32701597681478112</v>
      </c>
      <c r="G115" s="1">
        <f t="shared" si="31"/>
        <v>-0.12783020123624084</v>
      </c>
      <c r="H115" s="1">
        <f t="shared" si="23"/>
        <v>-1.8215178416443993</v>
      </c>
      <c r="I115" s="1">
        <f t="shared" si="32"/>
        <v>-3.0840802033895462</v>
      </c>
      <c r="J115" s="1">
        <f t="shared" si="24"/>
        <v>-3.5389263814405685</v>
      </c>
      <c r="K115">
        <v>-3</v>
      </c>
      <c r="L115" s="1">
        <f t="shared" si="33"/>
        <v>-2.3241173008485672</v>
      </c>
      <c r="M115" s="1">
        <f t="shared" si="34"/>
        <v>-0.36504482425337459</v>
      </c>
      <c r="N115" s="1">
        <f t="shared" si="35"/>
        <v>-7.3201742766313679E-2</v>
      </c>
      <c r="O115" s="1">
        <f t="shared" si="36"/>
        <v>3.6054012754211332E-3</v>
      </c>
      <c r="P115" s="1">
        <f t="shared" si="37"/>
        <v>2.5673331100592611E-2</v>
      </c>
      <c r="Q115" s="1">
        <f t="shared" si="38"/>
        <v>2.8023575721761812E-2</v>
      </c>
      <c r="R115" s="1">
        <f t="shared" si="39"/>
        <v>-2.7050615597704799</v>
      </c>
    </row>
    <row r="116" spans="1:18" x14ac:dyDescent="0.3">
      <c r="A116" s="1">
        <f t="shared" si="25"/>
        <v>4.8500000000000095E-4</v>
      </c>
      <c r="B116" s="1">
        <f t="shared" si="26"/>
        <v>-0.71574389902496649</v>
      </c>
      <c r="C116" s="1">
        <f t="shared" si="27"/>
        <v>-0.68223586449592211</v>
      </c>
      <c r="D116" s="1">
        <f t="shared" si="28"/>
        <v>-0.61804345776055336</v>
      </c>
      <c r="E116" s="1">
        <f t="shared" si="29"/>
        <v>-0.52853073562008646</v>
      </c>
      <c r="F116" s="1">
        <f t="shared" si="30"/>
        <v>-0.42106655687557509</v>
      </c>
      <c r="G116" s="1">
        <f t="shared" si="31"/>
        <v>-0.30429499591295678</v>
      </c>
      <c r="H116" s="1">
        <f t="shared" si="23"/>
        <v>-1.3979797635208886</v>
      </c>
      <c r="I116" s="1">
        <f t="shared" si="32"/>
        <v>-2.5445539569015283</v>
      </c>
      <c r="J116" s="1">
        <f t="shared" si="24"/>
        <v>-3.2699155096900601</v>
      </c>
      <c r="K116">
        <v>-3</v>
      </c>
      <c r="L116" s="1">
        <f t="shared" si="33"/>
        <v>-2.2333722113477843</v>
      </c>
      <c r="M116" s="1">
        <f t="shared" si="34"/>
        <v>-0.39017140399794453</v>
      </c>
      <c r="N116" s="1">
        <f t="shared" si="35"/>
        <v>-0.10993881498277959</v>
      </c>
      <c r="O116" s="1">
        <f t="shared" si="36"/>
        <v>-2.9511690006800262E-2</v>
      </c>
      <c r="P116" s="1">
        <f t="shared" si="37"/>
        <v>7.098563017178094E-4</v>
      </c>
      <c r="Q116" s="1">
        <f t="shared" si="38"/>
        <v>1.2574497153895685E-2</v>
      </c>
      <c r="R116" s="1">
        <f t="shared" si="39"/>
        <v>-2.7497097668796955</v>
      </c>
    </row>
    <row r="117" spans="1:18" x14ac:dyDescent="0.3">
      <c r="A117" s="1">
        <f t="shared" si="25"/>
        <v>4.9000000000000096E-4</v>
      </c>
      <c r="B117" s="1">
        <f t="shared" si="26"/>
        <v>-0.47873768773075609</v>
      </c>
      <c r="C117" s="1">
        <f t="shared" si="27"/>
        <v>-0.46871073786603107</v>
      </c>
      <c r="D117" s="1">
        <f t="shared" si="28"/>
        <v>-0.44903485621851025</v>
      </c>
      <c r="E117" s="1">
        <f t="shared" si="29"/>
        <v>-0.42044911304751154</v>
      </c>
      <c r="F117" s="1">
        <f t="shared" si="30"/>
        <v>-0.38402052811527926</v>
      </c>
      <c r="G117" s="1">
        <f t="shared" si="31"/>
        <v>-0.34109644688643231</v>
      </c>
      <c r="H117" s="1">
        <f t="shared" si="23"/>
        <v>-0.94744842559678721</v>
      </c>
      <c r="I117" s="1">
        <f t="shared" si="32"/>
        <v>-1.8169323948628091</v>
      </c>
      <c r="J117" s="1">
        <f t="shared" si="24"/>
        <v>-2.5420493698645203</v>
      </c>
      <c r="K117">
        <v>-3</v>
      </c>
      <c r="L117" s="1">
        <f t="shared" si="33"/>
        <v>-2.1338130220595217</v>
      </c>
      <c r="M117" s="1">
        <f t="shared" si="34"/>
        <v>-0.40147596723881246</v>
      </c>
      <c r="N117" s="1">
        <f t="shared" si="35"/>
        <v>-0.13591430999996509</v>
      </c>
      <c r="O117" s="1">
        <f t="shared" si="36"/>
        <v>-5.7011352239708123E-2</v>
      </c>
      <c r="P117" s="1">
        <f t="shared" si="37"/>
        <v>-2.4474628103324191E-2</v>
      </c>
      <c r="Q117" s="1">
        <f t="shared" si="38"/>
        <v>-8.6459425651157235E-3</v>
      </c>
      <c r="R117" s="1">
        <f t="shared" si="39"/>
        <v>-2.7613352222064473</v>
      </c>
    </row>
    <row r="118" spans="1:18" x14ac:dyDescent="0.3">
      <c r="A118" s="1">
        <f t="shared" si="25"/>
        <v>4.9500000000000097E-4</v>
      </c>
      <c r="B118" s="1">
        <f t="shared" si="26"/>
        <v>-0.23984211749751749</v>
      </c>
      <c r="C118" s="1">
        <f t="shared" si="27"/>
        <v>-0.2385812996749595</v>
      </c>
      <c r="D118" s="1">
        <f t="shared" si="28"/>
        <v>-0.23607159433999014</v>
      </c>
      <c r="E118" s="1">
        <f t="shared" si="29"/>
        <v>-0.23233672772137634</v>
      </c>
      <c r="F118" s="1">
        <f t="shared" si="30"/>
        <v>-0.22741195483194904</v>
      </c>
      <c r="G118" s="1">
        <f t="shared" si="31"/>
        <v>-0.2213436628665735</v>
      </c>
      <c r="H118" s="1">
        <f t="shared" si="23"/>
        <v>-0.47842341717247699</v>
      </c>
      <c r="I118" s="1">
        <f t="shared" si="32"/>
        <v>-0.94683173923384345</v>
      </c>
      <c r="J118" s="1">
        <f t="shared" si="24"/>
        <v>-1.395587356932366</v>
      </c>
      <c r="K118">
        <v>-3</v>
      </c>
      <c r="L118" s="1">
        <f t="shared" si="33"/>
        <v>-2.0258326476196316</v>
      </c>
      <c r="M118" s="1">
        <f t="shared" si="34"/>
        <v>-0.39855804418736368</v>
      </c>
      <c r="N118" s="1">
        <f t="shared" si="35"/>
        <v>-0.14858556538367326</v>
      </c>
      <c r="O118" s="1">
        <f t="shared" si="36"/>
        <v>-7.3659137601514393E-2</v>
      </c>
      <c r="P118" s="1">
        <f t="shared" si="37"/>
        <v>-4.2039080249544197E-2</v>
      </c>
      <c r="Q118" s="1">
        <f t="shared" si="38"/>
        <v>-2.5898123639296444E-2</v>
      </c>
      <c r="R118" s="1">
        <f t="shared" si="39"/>
        <v>-2.7145725986810234</v>
      </c>
    </row>
    <row r="119" spans="1:18" x14ac:dyDescent="0.3">
      <c r="A119" s="1">
        <f t="shared" si="25"/>
        <v>5.0000000000000099E-4</v>
      </c>
      <c r="B119" s="1">
        <f t="shared" si="26"/>
        <v>4.6560338766612013E-14</v>
      </c>
      <c r="C119" s="1">
        <f t="shared" si="27"/>
        <v>4.8822066540097185E-14</v>
      </c>
      <c r="D119" s="1">
        <f t="shared" si="28"/>
        <v>4.7917375430703115E-14</v>
      </c>
      <c r="E119" s="1">
        <f t="shared" si="29"/>
        <v>4.5591026863689792E-14</v>
      </c>
      <c r="F119" s="1">
        <f t="shared" si="30"/>
        <v>4.7314248024440401E-14</v>
      </c>
      <c r="G119" s="1">
        <f t="shared" si="31"/>
        <v>4.594350391929788E-14</v>
      </c>
      <c r="H119" s="1">
        <f t="shared" si="23"/>
        <v>9.5382405306709204E-14</v>
      </c>
      <c r="I119" s="1">
        <f>B119+C119+D119+E119</f>
        <v>1.8889080760110212E-13</v>
      </c>
      <c r="J119" s="1">
        <f t="shared" si="24"/>
        <v>2.8214855954484041E-13</v>
      </c>
      <c r="K119">
        <v>-3</v>
      </c>
      <c r="L119" s="1">
        <f t="shared" si="33"/>
        <v>-1.9098572372344857</v>
      </c>
      <c r="M119" s="1">
        <f t="shared" si="34"/>
        <v>-0.38152100372240461</v>
      </c>
      <c r="N119" s="1">
        <f t="shared" si="35"/>
        <v>-0.146712230371119</v>
      </c>
      <c r="O119" s="1">
        <f t="shared" si="36"/>
        <v>-7.6286208486626247E-2</v>
      </c>
      <c r="P119" s="1">
        <f t="shared" si="37"/>
        <v>-4.651491073089653E-2</v>
      </c>
      <c r="Q119" s="1">
        <f t="shared" si="38"/>
        <v>-3.1263751889129734E-2</v>
      </c>
      <c r="R119" s="1">
        <f t="shared" si="39"/>
        <v>-2.5921553424346619</v>
      </c>
    </row>
    <row r="120" spans="1:18" x14ac:dyDescent="0.3">
      <c r="A120" s="1"/>
    </row>
    <row r="121" spans="1:18" x14ac:dyDescent="0.3">
      <c r="A121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255B-54B7-4666-BA32-8F3D1D4D71AB}">
  <dimension ref="A1:V9"/>
  <sheetViews>
    <sheetView topLeftCell="C1" workbookViewId="0">
      <selection activeCell="E12" sqref="E12"/>
    </sheetView>
  </sheetViews>
  <sheetFormatPr baseColWidth="10" defaultRowHeight="14.4" x14ac:dyDescent="0.3"/>
  <cols>
    <col min="5" max="5" width="3.77734375" customWidth="1"/>
    <col min="11" max="11" width="3.77734375" customWidth="1"/>
    <col min="17" max="17" width="3.77734375" customWidth="1"/>
  </cols>
  <sheetData>
    <row r="1" spans="1:22" x14ac:dyDescent="0.3">
      <c r="A1" s="2" t="s">
        <v>4</v>
      </c>
    </row>
    <row r="2" spans="1:22" x14ac:dyDescent="0.3">
      <c r="A2" s="2"/>
    </row>
    <row r="3" spans="1:22" x14ac:dyDescent="0.3">
      <c r="A3" s="14" t="s">
        <v>5</v>
      </c>
      <c r="B3" s="15"/>
      <c r="C3" s="15"/>
      <c r="D3" s="15"/>
      <c r="F3" s="4" t="s">
        <v>6</v>
      </c>
      <c r="G3" s="4" t="s">
        <v>6</v>
      </c>
      <c r="H3" s="4" t="s">
        <v>6</v>
      </c>
      <c r="I3" s="4" t="s">
        <v>6</v>
      </c>
      <c r="J3" s="5"/>
      <c r="L3" s="10" t="s">
        <v>7</v>
      </c>
      <c r="M3" s="11"/>
      <c r="N3" s="11"/>
      <c r="O3" s="11"/>
      <c r="P3" s="11"/>
      <c r="R3" s="7" t="s">
        <v>8</v>
      </c>
      <c r="S3" s="8"/>
      <c r="T3" s="8"/>
      <c r="U3" s="8"/>
      <c r="V3" s="8"/>
    </row>
    <row r="4" spans="1:22" s="3" customFormat="1" x14ac:dyDescent="0.3">
      <c r="A4" s="16" t="s">
        <v>0</v>
      </c>
      <c r="B4" s="16" t="s">
        <v>1</v>
      </c>
      <c r="C4" s="16" t="s">
        <v>12</v>
      </c>
      <c r="D4" s="16" t="s">
        <v>13</v>
      </c>
      <c r="F4" s="6" t="s">
        <v>0</v>
      </c>
      <c r="G4" s="6" t="s">
        <v>1</v>
      </c>
      <c r="H4" s="6" t="s">
        <v>11</v>
      </c>
      <c r="I4" s="6" t="s">
        <v>10</v>
      </c>
      <c r="J4" s="6" t="s">
        <v>9</v>
      </c>
      <c r="L4" s="12" t="s">
        <v>0</v>
      </c>
      <c r="M4" s="12" t="s">
        <v>1</v>
      </c>
      <c r="N4" s="12" t="s">
        <v>11</v>
      </c>
      <c r="O4" s="12" t="s">
        <v>10</v>
      </c>
      <c r="P4" s="12" t="s">
        <v>9</v>
      </c>
      <c r="R4" s="9" t="s">
        <v>0</v>
      </c>
      <c r="S4" s="9" t="s">
        <v>1</v>
      </c>
      <c r="T4" s="9" t="s">
        <v>11</v>
      </c>
      <c r="U4" s="9" t="s">
        <v>10</v>
      </c>
      <c r="V4" s="9" t="s">
        <v>9</v>
      </c>
    </row>
    <row r="5" spans="1:22" s="3" customFormat="1" x14ac:dyDescent="0.3">
      <c r="A5" s="16">
        <v>1</v>
      </c>
      <c r="B5" s="16">
        <v>8.25</v>
      </c>
      <c r="C5" s="16">
        <f>1/10^((8.25-B5)/20)</f>
        <v>1</v>
      </c>
      <c r="D5" s="16">
        <f>10^((8.25-B5)/20)</f>
        <v>1</v>
      </c>
      <c r="F5" s="6">
        <v>1</v>
      </c>
      <c r="G5" s="6">
        <v>4.6500000000000004</v>
      </c>
      <c r="H5" s="6">
        <f>10^((4.65-G5)/20)</f>
        <v>1</v>
      </c>
      <c r="I5" s="6">
        <f>10^((G5-$B$5)/20)</f>
        <v>0.660693448007596</v>
      </c>
      <c r="J5" s="6">
        <f>10^((G5-B5)/20)</f>
        <v>0.660693448007596</v>
      </c>
      <c r="L5" s="12">
        <v>1</v>
      </c>
      <c r="M5" s="12">
        <v>7.75</v>
      </c>
      <c r="N5" s="12">
        <f>10^((7.75-M5)/20)</f>
        <v>1</v>
      </c>
      <c r="O5" s="12">
        <f>10^((M5-$B$5)/20)</f>
        <v>0.94406087628592339</v>
      </c>
      <c r="P5" s="12">
        <f>10^((M5-B5)/20)</f>
        <v>0.94406087628592339</v>
      </c>
      <c r="R5" s="9">
        <v>1</v>
      </c>
      <c r="S5" s="9">
        <v>-12.5</v>
      </c>
      <c r="T5" s="9">
        <f>10^((-12.5-S5)/20)</f>
        <v>1</v>
      </c>
      <c r="U5" s="9">
        <f>10^((S5-$B$5)/20)</f>
        <v>9.1727593538977928E-2</v>
      </c>
      <c r="V5" s="9">
        <f>10^((S5-B5)/20)</f>
        <v>9.1727593538977928E-2</v>
      </c>
    </row>
    <row r="6" spans="1:22" s="3" customFormat="1" x14ac:dyDescent="0.3">
      <c r="A6" s="16">
        <v>3</v>
      </c>
      <c r="B6" s="16">
        <v>-2.15</v>
      </c>
      <c r="C6" s="16">
        <f t="shared" ref="C6:C9" si="0">1/10^((8.25-B6)/20)</f>
        <v>0.30199517204020154</v>
      </c>
      <c r="D6" s="16">
        <f>10^((8.25-B6)/20)</f>
        <v>3.3113112148259116</v>
      </c>
      <c r="F6" s="6">
        <v>3</v>
      </c>
      <c r="G6" s="6">
        <v>-12.1</v>
      </c>
      <c r="H6" s="6">
        <f t="shared" ref="H6:H9" si="1">10^((4.65-G6)/20)</f>
        <v>6.8785991230880779</v>
      </c>
      <c r="I6" s="6">
        <f t="shared" ref="I6:I9" si="2">10^((G6-$B$5)/20)</f>
        <v>9.6050581838673002E-2</v>
      </c>
      <c r="J6" s="6">
        <f t="shared" ref="J6:J9" si="3">10^((G6-B6)/20)</f>
        <v>0.3180533688329521</v>
      </c>
      <c r="L6" s="12">
        <v>3</v>
      </c>
      <c r="M6" s="12">
        <v>-1.75</v>
      </c>
      <c r="N6" s="12">
        <f t="shared" ref="N6:N9" si="4">10^((7.45-M6)/20)</f>
        <v>2.8840315031266059</v>
      </c>
      <c r="O6" s="12">
        <f t="shared" ref="O6:O9" si="5">10^((M6-$B$5)/20)</f>
        <v>0.31622776601683794</v>
      </c>
      <c r="P6" s="12">
        <f t="shared" ref="P6:P9" si="6">10^((M6-B6)/20)</f>
        <v>1.0471285480508996</v>
      </c>
      <c r="R6" s="9">
        <v>3</v>
      </c>
      <c r="S6" s="9">
        <v>-31.7</v>
      </c>
      <c r="T6" s="9">
        <f t="shared" ref="T6:T8" si="7">10^((-12.5-S6)/20)</f>
        <v>9.1201083935590983</v>
      </c>
      <c r="U6" s="9">
        <f t="shared" ref="U6:U8" si="8">10^((S6-$B$5)/20)</f>
        <v>1.0057730630017378E-2</v>
      </c>
      <c r="V6" s="9">
        <f t="shared" ref="V6:V8" si="9">10^((S6-B6)/20)</f>
        <v>3.3304276230874612E-2</v>
      </c>
    </row>
    <row r="7" spans="1:22" s="3" customFormat="1" x14ac:dyDescent="0.3">
      <c r="A7" s="16">
        <v>5</v>
      </c>
      <c r="B7" s="16">
        <v>-6.55</v>
      </c>
      <c r="C7" s="16">
        <f t="shared" si="0"/>
        <v>0.18197008586099833</v>
      </c>
      <c r="D7" s="16">
        <f>10^((8.25-B7)/20)</f>
        <v>5.4954087385762458</v>
      </c>
      <c r="F7" s="6">
        <v>5</v>
      </c>
      <c r="G7" s="6">
        <v>-20.5</v>
      </c>
      <c r="H7" s="6">
        <f t="shared" si="1"/>
        <v>18.092559102538207</v>
      </c>
      <c r="I7" s="6">
        <f t="shared" si="2"/>
        <v>3.6517412725483755E-2</v>
      </c>
      <c r="J7" s="6">
        <f t="shared" si="3"/>
        <v>0.20067810900181884</v>
      </c>
      <c r="L7" s="12">
        <v>5</v>
      </c>
      <c r="M7" s="12">
        <v>-6.55</v>
      </c>
      <c r="N7" s="12">
        <f t="shared" si="4"/>
        <v>5.0118723362727229</v>
      </c>
      <c r="O7" s="12">
        <f t="shared" si="5"/>
        <v>0.18197008586099833</v>
      </c>
      <c r="P7" s="12">
        <f t="shared" si="6"/>
        <v>1</v>
      </c>
      <c r="R7" s="9">
        <v>5</v>
      </c>
      <c r="S7" s="9">
        <v>-40.9</v>
      </c>
      <c r="T7" s="9">
        <f t="shared" si="7"/>
        <v>26.302679918953825</v>
      </c>
      <c r="U7" s="9">
        <f t="shared" si="8"/>
        <v>3.4873858413521823E-3</v>
      </c>
      <c r="V7" s="9">
        <f t="shared" si="9"/>
        <v>1.9164610627353855E-2</v>
      </c>
    </row>
    <row r="8" spans="1:22" s="3" customFormat="1" x14ac:dyDescent="0.3">
      <c r="A8" s="16">
        <v>7</v>
      </c>
      <c r="B8" s="16">
        <v>-8.9499999999999993</v>
      </c>
      <c r="C8" s="16">
        <f t="shared" si="0"/>
        <v>0.13803842646028844</v>
      </c>
      <c r="D8" s="16">
        <f>10^((8.25-B8)/20)</f>
        <v>7.2443596007499025</v>
      </c>
      <c r="F8" s="6">
        <v>7</v>
      </c>
      <c r="G8" s="6">
        <v>-25.7</v>
      </c>
      <c r="H8" s="6">
        <f t="shared" si="1"/>
        <v>32.923045333340667</v>
      </c>
      <c r="I8" s="6">
        <f t="shared" si="2"/>
        <v>2.0067810900181868E-2</v>
      </c>
      <c r="J8" s="6">
        <f t="shared" si="3"/>
        <v>0.14537843856076615</v>
      </c>
      <c r="L8" s="12">
        <v>7</v>
      </c>
      <c r="M8" s="12">
        <v>-9.75</v>
      </c>
      <c r="N8" s="12">
        <f t="shared" si="4"/>
        <v>7.2443596007499025</v>
      </c>
      <c r="O8" s="12">
        <f t="shared" si="5"/>
        <v>0.12589254117941667</v>
      </c>
      <c r="P8" s="12">
        <f t="shared" si="6"/>
        <v>0.91201083935590965</v>
      </c>
      <c r="R8" s="9">
        <v>7</v>
      </c>
      <c r="S8" s="9">
        <v>-45.3</v>
      </c>
      <c r="T8" s="9">
        <f t="shared" si="7"/>
        <v>43.651583224016612</v>
      </c>
      <c r="U8" s="9">
        <f t="shared" si="8"/>
        <v>2.1013577690467476E-3</v>
      </c>
      <c r="V8" s="9">
        <f t="shared" si="9"/>
        <v>1.522299132880421E-2</v>
      </c>
    </row>
    <row r="9" spans="1:22" s="3" customFormat="1" x14ac:dyDescent="0.3">
      <c r="A9" s="16">
        <v>9</v>
      </c>
      <c r="B9" s="16">
        <v>-10.5</v>
      </c>
      <c r="C9" s="16">
        <f t="shared" si="0"/>
        <v>0.11547819846894579</v>
      </c>
      <c r="D9" s="16">
        <f>10^((8.25-B9)/20)</f>
        <v>8.6596432336006561</v>
      </c>
      <c r="F9" s="6">
        <v>9</v>
      </c>
      <c r="G9" s="6">
        <v>-30.9</v>
      </c>
      <c r="H9" s="6">
        <f t="shared" si="1"/>
        <v>59.91009386113538</v>
      </c>
      <c r="I9" s="6">
        <f t="shared" si="2"/>
        <v>1.1028082338495509E-2</v>
      </c>
      <c r="J9" s="6">
        <f t="shared" si="3"/>
        <v>9.5499258602143561E-2</v>
      </c>
      <c r="L9" s="12">
        <v>9</v>
      </c>
      <c r="M9" s="12">
        <v>-13.3</v>
      </c>
      <c r="N9" s="12">
        <f t="shared" si="4"/>
        <v>10.90184492385128</v>
      </c>
      <c r="O9" s="12">
        <f t="shared" si="5"/>
        <v>8.3656559575580977E-2</v>
      </c>
      <c r="P9" s="12">
        <f t="shared" si="6"/>
        <v>0.72443596007499</v>
      </c>
      <c r="R9" s="9">
        <v>9</v>
      </c>
      <c r="S9" s="9"/>
      <c r="T9" s="9"/>
      <c r="U9" s="9"/>
      <c r="V9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Signal créneau = somme sinus</vt:lpstr>
      <vt:lpstr>Effet du filtre passe-bas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COURTOIS Denis</dc:creator>
  <cp:lastModifiedBy>COURTOIS Denis</cp:lastModifiedBy>
  <dcterms:created xsi:type="dcterms:W3CDTF">2025-08-19T10:09:40Z</dcterms:created>
  <dcterms:modified xsi:type="dcterms:W3CDTF">2026-09-14T16:18:18Z</dcterms:modified>
</cp:coreProperties>
</file>